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71" yWindow="0" windowWidth="15135" windowHeight="8025" firstSheet="2" activeTab="5"/>
  </bookViews>
  <sheets>
    <sheet name="Names" sheetId="1" r:id="rId1"/>
    <sheet name="Names Formulas" sheetId="2" r:id="rId2"/>
    <sheet name="Concatenation" sheetId="3" r:id="rId3"/>
    <sheet name="If Statements" sheetId="4" r:id="rId4"/>
    <sheet name="Chart Data" sheetId="5" r:id="rId5"/>
    <sheet name="Chart Data 2" sheetId="6" r:id="rId6"/>
  </sheets>
  <definedNames>
    <definedName name="DATABASE" localSheetId="2">'Concatenation'!$B$1:$H$5</definedName>
    <definedName name="DATABASE" localSheetId="3">'If Statements'!$A$1:$G$5</definedName>
    <definedName name="DATABASE" localSheetId="1">'Names Formulas'!$A$1:$G$5</definedName>
    <definedName name="DATABASE">'Names'!$A$1:$G$5</definedName>
  </definedNames>
  <calcPr fullCalcOnLoad="1"/>
</workbook>
</file>

<file path=xl/sharedStrings.xml><?xml version="1.0" encoding="utf-8"?>
<sst xmlns="http://schemas.openxmlformats.org/spreadsheetml/2006/main" count="276" uniqueCount="154">
  <si>
    <t>FIRSTNAME</t>
  </si>
  <si>
    <t>LASTNAME</t>
  </si>
  <si>
    <t>SUFFIX</t>
  </si>
  <si>
    <t>HEIGHT</t>
  </si>
  <si>
    <t>EYECOLOR</t>
  </si>
  <si>
    <t>WEIGHT</t>
  </si>
  <si>
    <t>AGE</t>
  </si>
  <si>
    <t>Joe</t>
  </si>
  <si>
    <t>Smith</t>
  </si>
  <si>
    <t>Jr</t>
  </si>
  <si>
    <t>5'8"</t>
  </si>
  <si>
    <t>Blue</t>
  </si>
  <si>
    <t>Anna</t>
  </si>
  <si>
    <t>Jones</t>
  </si>
  <si>
    <t>5'</t>
  </si>
  <si>
    <t>Brown</t>
  </si>
  <si>
    <t>Claude</t>
  </si>
  <si>
    <t>Walken</t>
  </si>
  <si>
    <t>Sr</t>
  </si>
  <si>
    <t>6'2"</t>
  </si>
  <si>
    <t>Green</t>
  </si>
  <si>
    <t>Samantha</t>
  </si>
  <si>
    <t>5'4"</t>
  </si>
  <si>
    <t>Total (SUM)</t>
  </si>
  <si>
    <t>Maximum (MAX)</t>
  </si>
  <si>
    <t>Minimum (MIN)</t>
  </si>
  <si>
    <t>Variance (VAR)</t>
  </si>
  <si>
    <t>Mean (AVERAGE)</t>
  </si>
  <si>
    <t>Median (MEDIAN)</t>
  </si>
  <si>
    <t>Standard Deviation (STDEV)</t>
  </si>
  <si>
    <t>Descriptive Statistics on WEIGHT</t>
  </si>
  <si>
    <t>NAME</t>
  </si>
  <si>
    <t>HOMEOWNERSHIP RATES</t>
  </si>
  <si>
    <t>United States</t>
  </si>
  <si>
    <t>Alabama</t>
  </si>
  <si>
    <t>Alaska</t>
  </si>
  <si>
    <t>         NA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</si>
  <si>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</si>
  <si>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</si>
  <si>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</si>
  <si>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</si>
  <si>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</si>
  <si>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</si>
  <si>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</si>
  <si>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</si>
  <si>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</si>
  <si>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</si>
  <si>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</si>
  <si>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</si>
  <si>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</si>
  <si>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</si>
  <si>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</si>
  <si>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</si>
  <si>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</si>
  <si>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</si>
  <si>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</si>
  <si>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</si>
  <si>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</si>
  <si>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</si>
  <si>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</si>
  <si>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</si>
  <si>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</si>
  <si>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</si>
  <si>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</si>
  <si>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</si>
  <si>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</si>
  <si>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</si>
  <si>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</si>
  <si>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</si>
  <si>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</si>
  <si>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</si>
  <si>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</si>
  <si>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</si>
  <si>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</si>
  <si>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</si>
  <si>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</si>
  <si>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</si>
  <si>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</si>
  <si>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</si>
  <si>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</si>
  <si>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</si>
  <si>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</si>
  <si>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</si>
  <si>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</si>
  <si>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</si>
  <si>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</si>
  <si>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U.S. Census Bureau</t>
  </si>
  <si>
    <t>http://www.census.gov/hhes/www/housing/census/historic/owner.html</t>
  </si>
  <si>
    <t>Complete</t>
  </si>
  <si>
    <t>Lacking complete</t>
  </si>
  <si>
    <t>plumbing</t>
  </si>
  <si>
    <t>Plumbing</t>
  </si>
  <si>
    <t>facilities</t>
  </si>
  <si>
    <t>Number</t>
  </si>
  <si>
    <t>Percent</t>
  </si>
  <si>
    <t>US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</si>
  <si>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</si>
  <si>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</si>
  <si>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</si>
  <si>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</si>
  <si>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</si>
  <si>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</si>
  <si>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</si>
  <si>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</si>
  <si>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</si>
  <si>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</si>
  <si>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</si>
  <si>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</si>
  <si>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</si>
  <si>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</si>
  <si>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</si>
  <si>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</si>
  <si>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</si>
  <si>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</si>
  <si>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</si>
  <si>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</si>
  <si>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</si>
  <si>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</si>
  <si>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</si>
  <si>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</si>
  <si>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</si>
  <si>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</si>
  <si>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</si>
  <si>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</si>
  <si>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</si>
  <si>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</si>
  <si>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</si>
  <si>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</si>
  <si>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</si>
  <si>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</si>
  <si>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</si>
  <si>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</si>
  <si>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</si>
  <si>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</si>
  <si>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</si>
  <si>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</si>
  <si>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</si>
  <si>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</si>
  <si>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</si>
  <si>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</si>
  <si>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</si>
  <si>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</si>
  <si>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</si>
  <si>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</si>
  <si>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</si>
  <si>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</si>
  <si>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</si>
  <si>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PLUMBING FACILITIES</t>
  </si>
  <si>
    <t>http://www.census.gov/hhes/www/housing/census/historic/plumbing.html</t>
  </si>
  <si>
    <t xml:space="preserve">Alaska and Hawaii are not included in the 1950 totals. </t>
  </si>
  <si>
    <t xml:space="preserve">Universe: all housing units reporting plumbing facilities in 1940 and 1950. </t>
  </si>
  <si>
    <t xml:space="preserve">all housing units in 1960 and 1990. year-round housing units in 1970 and 1980. </t>
  </si>
  <si>
    <t xml:space="preserve">In 1990, units having complete plumbing but not for exclusive use of their inhabitants, were counted as having complete plumbing. </t>
  </si>
  <si>
    <t>In previous censuses, such units were tabulated as "lacking complete plumbing".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</si>
</sst>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right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="190" zoomScaleNormal="190" workbookViewId="0" topLeftCell="A1">
      <selection activeCell="D15" sqref="D15"/>
    </sheetView>
  </sheetViews>
  <sheetFormatPr defaultColWidth="9.140625" defaultRowHeight="12.75"/>
  <cols>
    <col min="1" max="2" width="11.7109375" style="1" customWidth="1"/>
    <col min="3" max="4" width="9.7109375" style="1" customWidth="1"/>
    <col min="5" max="5" width="11.140625" style="1" customWidth="1"/>
    <col min="6" max="7" width="9.710937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>
        <v>140</v>
      </c>
      <c r="G2" s="1">
        <v>24</v>
      </c>
    </row>
    <row r="3" spans="1:7" ht="12.75">
      <c r="A3" s="1" t="s">
        <v>12</v>
      </c>
      <c r="B3" s="1" t="s">
        <v>13</v>
      </c>
      <c r="D3" s="1" t="s">
        <v>14</v>
      </c>
      <c r="E3" s="1" t="s">
        <v>15</v>
      </c>
      <c r="F3" s="1">
        <v>100</v>
      </c>
      <c r="G3" s="1">
        <v>18</v>
      </c>
    </row>
    <row r="4" spans="1:7" ht="12.75">
      <c r="A4" s="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>
        <v>240</v>
      </c>
      <c r="G4" s="1">
        <v>50</v>
      </c>
    </row>
    <row r="5" spans="1:7" ht="12.75">
      <c r="A5" s="1" t="s">
        <v>21</v>
      </c>
      <c r="B5" s="1" t="s">
        <v>13</v>
      </c>
      <c r="D5" s="1" t="s">
        <v>22</v>
      </c>
      <c r="E5" s="1" t="s">
        <v>11</v>
      </c>
      <c r="F5" s="1">
        <v>120</v>
      </c>
      <c r="G5" s="1">
        <v>32</v>
      </c>
    </row>
    <row r="7" ht="12.75">
      <c r="A7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="140" zoomScaleNormal="140" workbookViewId="0" topLeftCell="A1">
      <selection activeCell="I10" sqref="I10"/>
    </sheetView>
  </sheetViews>
  <sheetFormatPr defaultColWidth="9.140625" defaultRowHeight="12.75"/>
  <cols>
    <col min="1" max="1" width="15.8515625" style="1" customWidth="1"/>
    <col min="2" max="2" width="11.7109375" style="1" customWidth="1"/>
    <col min="3" max="3" width="8.00390625" style="1" bestFit="1" customWidth="1"/>
    <col min="4" max="4" width="8.28125" style="1" bestFit="1" customWidth="1"/>
    <col min="5" max="5" width="11.8515625" style="1" bestFit="1" customWidth="1"/>
    <col min="6" max="6" width="8.8515625" style="1" bestFit="1" customWidth="1"/>
    <col min="7" max="7" width="5.140625" style="1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>
        <v>140</v>
      </c>
      <c r="G2" s="1">
        <v>24</v>
      </c>
    </row>
    <row r="3" spans="1:7" ht="12.75">
      <c r="A3" s="1" t="s">
        <v>12</v>
      </c>
      <c r="B3" s="1" t="s">
        <v>13</v>
      </c>
      <c r="D3" s="1" t="s">
        <v>14</v>
      </c>
      <c r="E3" s="1" t="s">
        <v>15</v>
      </c>
      <c r="F3" s="1">
        <v>100</v>
      </c>
      <c r="G3" s="1">
        <v>18</v>
      </c>
    </row>
    <row r="4" spans="1:7" ht="12.75">
      <c r="A4" s="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>
        <v>240</v>
      </c>
      <c r="G4" s="1">
        <v>50</v>
      </c>
    </row>
    <row r="5" spans="1:7" ht="12.75">
      <c r="A5" s="1" t="s">
        <v>21</v>
      </c>
      <c r="B5" s="1" t="s">
        <v>13</v>
      </c>
      <c r="D5" s="1" t="s">
        <v>22</v>
      </c>
      <c r="E5" s="1" t="s">
        <v>11</v>
      </c>
      <c r="F5" s="1">
        <v>120</v>
      </c>
      <c r="G5" s="1">
        <v>32</v>
      </c>
    </row>
    <row r="7" ht="12.75">
      <c r="A7" s="3" t="s">
        <v>30</v>
      </c>
    </row>
    <row r="8" spans="1:2" ht="12.75">
      <c r="A8" s="1" t="s">
        <v>23</v>
      </c>
      <c r="B8" s="1">
        <f>SUM(F2:F5)</f>
        <v>600</v>
      </c>
    </row>
    <row r="9" ht="12.75">
      <c r="B9" s="1">
        <f>F2+F3+F4+F5</f>
        <v>600</v>
      </c>
    </row>
    <row r="11" spans="1:2" ht="12.75">
      <c r="A11" s="1" t="s">
        <v>24</v>
      </c>
      <c r="B11" s="1">
        <f>MAX(F2:F5)</f>
        <v>240</v>
      </c>
    </row>
    <row r="13" spans="1:2" ht="12.75">
      <c r="A13" s="1" t="s">
        <v>25</v>
      </c>
      <c r="B13" s="1">
        <f>MIN(F2:F5)</f>
        <v>100</v>
      </c>
    </row>
    <row r="15" spans="1:2" ht="12.75">
      <c r="A15" s="1" t="s">
        <v>27</v>
      </c>
      <c r="B15" s="1">
        <f>AVERAGE(F2:F5)</f>
        <v>150</v>
      </c>
    </row>
    <row r="17" spans="1:2" ht="12.75">
      <c r="A17" s="1" t="s">
        <v>28</v>
      </c>
      <c r="B17" s="1">
        <f>MEDIAN(F2:F5)</f>
        <v>130</v>
      </c>
    </row>
    <row r="19" spans="1:2" ht="12.75">
      <c r="A19" s="1" t="s">
        <v>29</v>
      </c>
      <c r="B19" s="1">
        <f>STDEV(F2:F5)</f>
        <v>62.1825270205921</v>
      </c>
    </row>
    <row r="21" spans="1:2" ht="12.75">
      <c r="A21" s="1" t="s">
        <v>26</v>
      </c>
      <c r="B21" s="1">
        <f>VAR(F2:F5)</f>
        <v>3866.6666666666665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="160" zoomScaleNormal="160" workbookViewId="0" topLeftCell="A1">
      <selection activeCell="H11" sqref="H11"/>
    </sheetView>
  </sheetViews>
  <sheetFormatPr defaultColWidth="9.140625" defaultRowHeight="12.75"/>
  <cols>
    <col min="1" max="1" width="15.00390625" style="0" bestFit="1" customWidth="1"/>
    <col min="2" max="2" width="11.57421875" style="1" bestFit="1" customWidth="1"/>
    <col min="3" max="3" width="11.00390625" style="1" bestFit="1" customWidth="1"/>
    <col min="4" max="4" width="7.421875" style="1" bestFit="1" customWidth="1"/>
    <col min="5" max="5" width="7.7109375" style="1" bestFit="1" customWidth="1"/>
    <col min="6" max="6" width="11.28125" style="1" bestFit="1" customWidth="1"/>
    <col min="7" max="7" width="8.28125" style="1" bestFit="1" customWidth="1"/>
    <col min="8" max="8" width="5.00390625" style="1" bestFit="1" customWidth="1"/>
  </cols>
  <sheetData>
    <row r="1" spans="1:8" ht="12.75">
      <c r="A1" t="s">
        <v>31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2.75">
      <c r="A2" t="str">
        <f>B2&amp;" "&amp;C2</f>
        <v>Joe Smith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>
        <v>140</v>
      </c>
      <c r="H2" s="1">
        <v>24</v>
      </c>
    </row>
    <row r="3" spans="1:8" ht="12.75">
      <c r="A3" t="str">
        <f>B3&amp;" "&amp;C3</f>
        <v>Anna Jones</v>
      </c>
      <c r="B3" s="1" t="s">
        <v>12</v>
      </c>
      <c r="C3" s="1" t="s">
        <v>13</v>
      </c>
      <c r="E3" s="1" t="s">
        <v>14</v>
      </c>
      <c r="F3" s="1" t="s">
        <v>15</v>
      </c>
      <c r="G3" s="1">
        <v>100</v>
      </c>
      <c r="H3" s="1">
        <v>18</v>
      </c>
    </row>
    <row r="4" spans="1:8" ht="12.75">
      <c r="A4" t="str">
        <f>B4&amp;" "&amp;C4</f>
        <v>Claude Walken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>
        <v>240</v>
      </c>
      <c r="H4" s="1">
        <v>50</v>
      </c>
    </row>
    <row r="5" spans="1:8" ht="12.75">
      <c r="A5" t="str">
        <f>B5&amp;" "&amp;C5</f>
        <v>Samantha Jones</v>
      </c>
      <c r="B5" s="1" t="s">
        <v>21</v>
      </c>
      <c r="C5" s="1" t="s">
        <v>13</v>
      </c>
      <c r="E5" s="1" t="s">
        <v>22</v>
      </c>
      <c r="F5" s="1" t="s">
        <v>11</v>
      </c>
      <c r="G5" s="1">
        <v>120</v>
      </c>
      <c r="H5" s="1">
        <v>32</v>
      </c>
    </row>
    <row r="7" spans="1:2" ht="12.75">
      <c r="A7" t="str">
        <f>CONCATENATE(B2,C2)</f>
        <v>JoeSmith</v>
      </c>
      <c r="B7" s="2"/>
    </row>
    <row r="8" ht="12.75">
      <c r="A8" t="str">
        <f>CONCATENATE(B3,C3)</f>
        <v>AnnaJones</v>
      </c>
    </row>
    <row r="9" ht="12.75">
      <c r="A9" t="str">
        <f>CONCATENATE(B4,C4)</f>
        <v>ClaudeWalken</v>
      </c>
    </row>
    <row r="10" ht="12.75">
      <c r="A10" t="str">
        <f>CONCATENATE(B5,C5)</f>
        <v>SamanthaJones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showFormulas="1" zoomScale="150" zoomScaleNormal="150" workbookViewId="0" topLeftCell="A1">
      <selection activeCell="D18" sqref="D18"/>
    </sheetView>
  </sheetViews>
  <sheetFormatPr defaultColWidth="9.140625" defaultRowHeight="12.75"/>
  <cols>
    <col min="1" max="1" width="5.8515625" style="1" customWidth="1"/>
    <col min="2" max="2" width="5.57421875" style="1" customWidth="1"/>
    <col min="3" max="3" width="3.8515625" style="1" customWidth="1"/>
    <col min="4" max="4" width="4.421875" style="1" customWidth="1"/>
    <col min="5" max="5" width="5.7109375" style="1" customWidth="1"/>
    <col min="6" max="6" width="4.28125" style="1" customWidth="1"/>
    <col min="7" max="7" width="2.57421875" style="1" customWidth="1"/>
    <col min="8" max="8" width="37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2.75">
      <c r="A2" s="1" t="s">
        <v>12</v>
      </c>
      <c r="B2" s="1" t="s">
        <v>13</v>
      </c>
      <c r="D2" s="1" t="s">
        <v>14</v>
      </c>
      <c r="E2" s="1" t="s">
        <v>15</v>
      </c>
      <c r="F2" s="1">
        <v>100</v>
      </c>
      <c r="G2" s="1">
        <v>18</v>
      </c>
      <c r="H2" t="str">
        <f>IF(G2&lt;20,"Teenager",IF(G2&lt;30,"Twenty-Something Old",IF(G2&lt;40,"Thirty-Something",IF(G2&lt;60,"Almost a Senior"))))</f>
        <v>Teenager</v>
      </c>
    </row>
    <row r="3" spans="1:8" ht="12.7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>
        <v>140</v>
      </c>
      <c r="G3" s="1">
        <v>24</v>
      </c>
      <c r="H3" t="str">
        <f>IF(G3&lt;20,"Teenager",IF(G3&lt;30,"Young Adult",IF(G3&lt;40,"Thirty-Something",IF(G3&lt;60,"Almost a Senior"))))</f>
        <v>Young Adult</v>
      </c>
    </row>
    <row r="4" spans="1:8" ht="12.75">
      <c r="A4" s="1" t="s">
        <v>21</v>
      </c>
      <c r="B4" s="1" t="s">
        <v>13</v>
      </c>
      <c r="D4" s="1" t="s">
        <v>22</v>
      </c>
      <c r="E4" s="1" t="s">
        <v>11</v>
      </c>
      <c r="F4" s="1">
        <v>120</v>
      </c>
      <c r="G4" s="1">
        <v>32</v>
      </c>
      <c r="H4" t="str">
        <f>IF(G4&lt;20,"Teenager",IF(G4&lt;30,"Twenty-Something Old",IF(G4&lt;40,"Thirty-Something",IF(G4&lt;60,"Almost a Senior"))))</f>
        <v>Thirty-Something</v>
      </c>
    </row>
    <row r="5" spans="1:8" ht="12.7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>
        <v>240</v>
      </c>
      <c r="G5" s="1">
        <v>50</v>
      </c>
      <c r="H5" t="str">
        <f>IF(G5&lt;20,"Teenager",IF(G5&lt;30,"Twenty-Something Old",IF(G5&lt;40,"Thirty-Something",IF(G5&lt;60,"Almost a Senior"))))</f>
        <v>Almost a Senior</v>
      </c>
    </row>
    <row r="12" ht="12.75">
      <c r="H12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M19" sqref="M19"/>
    </sheetView>
  </sheetViews>
  <sheetFormatPr defaultColWidth="9.140625" defaultRowHeight="12.75"/>
  <cols>
    <col min="1" max="1" width="22.57421875" style="0" customWidth="1"/>
  </cols>
  <sheetData>
    <row r="1" ht="12.75">
      <c r="A1" t="s">
        <v>32</v>
      </c>
    </row>
    <row r="3" spans="1:12" ht="12.75">
      <c r="A3" s="4"/>
      <c r="B3" s="5">
        <v>2000</v>
      </c>
      <c r="C3" s="5">
        <v>1990</v>
      </c>
      <c r="D3" s="5">
        <v>1980</v>
      </c>
      <c r="E3" s="5">
        <v>1970</v>
      </c>
      <c r="F3" s="5">
        <v>1960</v>
      </c>
      <c r="G3" s="5">
        <v>1950</v>
      </c>
      <c r="H3" s="5">
        <v>1940</v>
      </c>
      <c r="I3" s="5">
        <v>1930</v>
      </c>
      <c r="J3" s="5">
        <v>1920</v>
      </c>
      <c r="K3" s="5">
        <v>1910</v>
      </c>
      <c r="L3" s="5">
        <v>1900</v>
      </c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4" t="s">
        <v>33</v>
      </c>
      <c r="B5" s="7">
        <v>0.662</v>
      </c>
      <c r="C5" s="7">
        <v>0.642</v>
      </c>
      <c r="D5" s="7">
        <v>0.644</v>
      </c>
      <c r="E5" s="7">
        <v>0.629</v>
      </c>
      <c r="F5" s="7">
        <v>0.619</v>
      </c>
      <c r="G5" s="7">
        <v>0.55</v>
      </c>
      <c r="H5" s="7">
        <v>0.436</v>
      </c>
      <c r="I5" s="7">
        <v>0.478</v>
      </c>
      <c r="J5" s="7">
        <v>0.456</v>
      </c>
      <c r="K5" s="7">
        <v>0.459</v>
      </c>
      <c r="L5" s="7">
        <v>0.465</v>
      </c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 t="s">
        <v>34</v>
      </c>
      <c r="B7" s="7">
        <v>0.725</v>
      </c>
      <c r="C7" s="7">
        <v>0.705</v>
      </c>
      <c r="D7" s="7">
        <v>0.701</v>
      </c>
      <c r="E7" s="7">
        <v>0.667</v>
      </c>
      <c r="F7" s="7">
        <v>0.597</v>
      </c>
      <c r="G7" s="7">
        <v>0.494</v>
      </c>
      <c r="H7" s="7">
        <v>0.336</v>
      </c>
      <c r="I7" s="7">
        <v>0.342</v>
      </c>
      <c r="J7" s="7">
        <v>0.35</v>
      </c>
      <c r="K7" s="7">
        <v>0.351</v>
      </c>
      <c r="L7" s="7">
        <v>0.344</v>
      </c>
    </row>
    <row r="8" spans="1:12" ht="12.75">
      <c r="A8" s="4" t="s">
        <v>35</v>
      </c>
      <c r="B8" s="7">
        <v>0.625</v>
      </c>
      <c r="C8" s="7">
        <v>0.561</v>
      </c>
      <c r="D8" s="7">
        <v>0.583</v>
      </c>
      <c r="E8" s="7">
        <v>0.503</v>
      </c>
      <c r="F8" s="7">
        <v>0.483</v>
      </c>
      <c r="G8" s="7">
        <v>0.545</v>
      </c>
      <c r="H8" s="4" t="s">
        <v>36</v>
      </c>
      <c r="I8" s="4" t="s">
        <v>36</v>
      </c>
      <c r="J8" s="4" t="s">
        <v>36</v>
      </c>
      <c r="K8" s="4" t="s">
        <v>36</v>
      </c>
      <c r="L8" s="4" t="s">
        <v>36</v>
      </c>
    </row>
    <row r="9" spans="1:12" ht="12.75">
      <c r="A9" s="4" t="s">
        <v>37</v>
      </c>
      <c r="B9" s="7">
        <v>0.68</v>
      </c>
      <c r="C9" s="7">
        <v>0.642</v>
      </c>
      <c r="D9" s="7">
        <v>0.683</v>
      </c>
      <c r="E9" s="7">
        <v>0.653</v>
      </c>
      <c r="F9" s="7">
        <v>0.639</v>
      </c>
      <c r="G9" s="7">
        <v>0.564</v>
      </c>
      <c r="H9" s="7">
        <v>0.479</v>
      </c>
      <c r="I9" s="7">
        <v>0.448</v>
      </c>
      <c r="J9" s="7">
        <v>0.428</v>
      </c>
      <c r="K9" s="7">
        <v>0.492</v>
      </c>
      <c r="L9" s="7">
        <v>0.575</v>
      </c>
    </row>
    <row r="10" spans="1:12" ht="12.75">
      <c r="A10" s="4" t="s">
        <v>38</v>
      </c>
      <c r="B10" s="7">
        <v>0.694</v>
      </c>
      <c r="C10" s="7">
        <v>0.696</v>
      </c>
      <c r="D10" s="7">
        <v>0.705</v>
      </c>
      <c r="E10" s="7">
        <v>0.667</v>
      </c>
      <c r="F10" s="7">
        <v>0.614</v>
      </c>
      <c r="G10" s="7">
        <v>0.545</v>
      </c>
      <c r="H10" s="7">
        <v>0.397</v>
      </c>
      <c r="I10" s="7">
        <v>0.401</v>
      </c>
      <c r="J10" s="7">
        <v>0.451</v>
      </c>
      <c r="K10" s="7">
        <v>0.466</v>
      </c>
      <c r="L10" s="7">
        <v>0.477</v>
      </c>
    </row>
    <row r="11" spans="1:12" ht="12.75">
      <c r="A11" s="4" t="s">
        <v>39</v>
      </c>
      <c r="B11" s="7">
        <v>0.569</v>
      </c>
      <c r="C11" s="7">
        <v>0.556</v>
      </c>
      <c r="D11" s="7">
        <v>0.559</v>
      </c>
      <c r="E11" s="7">
        <v>0.549</v>
      </c>
      <c r="F11" s="7">
        <v>0.584</v>
      </c>
      <c r="G11" s="7">
        <v>0.543</v>
      </c>
      <c r="H11" s="7">
        <v>0.434</v>
      </c>
      <c r="I11" s="7">
        <v>0.461</v>
      </c>
      <c r="J11" s="7">
        <v>0.437</v>
      </c>
      <c r="K11" s="7">
        <v>0.495</v>
      </c>
      <c r="L11" s="7">
        <v>0.463</v>
      </c>
    </row>
    <row r="12" spans="1:12" ht="12.75">
      <c r="A12" s="4" t="s">
        <v>40</v>
      </c>
      <c r="B12" s="7">
        <v>0.673</v>
      </c>
      <c r="C12" s="7">
        <v>0.622</v>
      </c>
      <c r="D12" s="7">
        <v>0.645</v>
      </c>
      <c r="E12" s="7">
        <v>0.634</v>
      </c>
      <c r="F12" s="7">
        <v>0.638</v>
      </c>
      <c r="G12" s="7">
        <v>0.581</v>
      </c>
      <c r="H12" s="7">
        <v>0.463</v>
      </c>
      <c r="I12" s="7">
        <v>0.507</v>
      </c>
      <c r="J12" s="7">
        <v>0.516</v>
      </c>
      <c r="K12" s="7">
        <v>0.515</v>
      </c>
      <c r="L12" s="7">
        <v>0.466</v>
      </c>
    </row>
    <row r="13" spans="1:12" ht="12.75">
      <c r="A13" s="4" t="s">
        <v>41</v>
      </c>
      <c r="B13" s="7">
        <v>0.668</v>
      </c>
      <c r="C13" s="7">
        <v>0.656</v>
      </c>
      <c r="D13" s="7">
        <v>0.639</v>
      </c>
      <c r="E13" s="7">
        <v>0.625</v>
      </c>
      <c r="F13" s="7">
        <v>0.619</v>
      </c>
      <c r="G13" s="7">
        <v>0.511</v>
      </c>
      <c r="H13" s="7">
        <v>0.405</v>
      </c>
      <c r="I13" s="7">
        <v>0.445</v>
      </c>
      <c r="J13" s="7">
        <v>0.376</v>
      </c>
      <c r="K13" s="7">
        <v>0.373</v>
      </c>
      <c r="L13" s="7">
        <v>0.39</v>
      </c>
    </row>
    <row r="14" spans="1:12" ht="12.75">
      <c r="A14" s="4" t="s">
        <v>42</v>
      </c>
      <c r="B14" s="7">
        <v>0.723</v>
      </c>
      <c r="C14" s="7">
        <v>0.702</v>
      </c>
      <c r="D14" s="7">
        <v>0.691</v>
      </c>
      <c r="E14" s="7">
        <v>0.68</v>
      </c>
      <c r="F14" s="7">
        <v>0.669</v>
      </c>
      <c r="G14" s="7">
        <v>0.589</v>
      </c>
      <c r="H14" s="7">
        <v>0.471</v>
      </c>
      <c r="I14" s="7">
        <v>0.521</v>
      </c>
      <c r="J14" s="7">
        <v>0.447</v>
      </c>
      <c r="K14" s="7">
        <v>0.407</v>
      </c>
      <c r="L14" s="7">
        <v>0.363</v>
      </c>
    </row>
    <row r="15" spans="1:12" ht="12.75">
      <c r="A15" s="4" t="s">
        <v>43</v>
      </c>
      <c r="B15" s="7">
        <v>0.408</v>
      </c>
      <c r="C15" s="7">
        <v>0.389</v>
      </c>
      <c r="D15" s="7">
        <v>0.355</v>
      </c>
      <c r="E15" s="7">
        <v>0.282</v>
      </c>
      <c r="F15" s="7">
        <v>0.3</v>
      </c>
      <c r="G15" s="7">
        <v>0.323</v>
      </c>
      <c r="H15" s="7">
        <v>0.299</v>
      </c>
      <c r="I15" s="7">
        <v>0.386</v>
      </c>
      <c r="J15" s="7">
        <v>0.303</v>
      </c>
      <c r="K15" s="7">
        <v>0.252</v>
      </c>
      <c r="L15" s="7">
        <v>0.24</v>
      </c>
    </row>
    <row r="16" spans="1:12" ht="12.75">
      <c r="A16" s="4" t="s">
        <v>44</v>
      </c>
      <c r="B16" s="7">
        <v>0.701</v>
      </c>
      <c r="C16" s="7">
        <v>0.672</v>
      </c>
      <c r="D16" s="7">
        <v>0.683</v>
      </c>
      <c r="E16" s="7">
        <v>0.686</v>
      </c>
      <c r="F16" s="7">
        <v>0.675</v>
      </c>
      <c r="G16" s="7">
        <v>0.576</v>
      </c>
      <c r="H16" s="7">
        <v>0.436</v>
      </c>
      <c r="I16" s="7">
        <v>0.42</v>
      </c>
      <c r="J16" s="7">
        <v>0.425</v>
      </c>
      <c r="K16" s="7">
        <v>0.442</v>
      </c>
      <c r="L16" s="7">
        <v>0.468</v>
      </c>
    </row>
    <row r="17" spans="1:12" ht="12.75">
      <c r="A17" s="4" t="s">
        <v>45</v>
      </c>
      <c r="B17" s="7">
        <v>0.675</v>
      </c>
      <c r="C17" s="7">
        <v>0.649</v>
      </c>
      <c r="D17" s="7">
        <v>0.65</v>
      </c>
      <c r="E17" s="7">
        <v>0.611</v>
      </c>
      <c r="F17" s="7">
        <v>0.562</v>
      </c>
      <c r="G17" s="7">
        <v>0.465</v>
      </c>
      <c r="H17" s="7">
        <v>0.308</v>
      </c>
      <c r="I17" s="7">
        <v>0.306</v>
      </c>
      <c r="J17" s="7">
        <v>0.309</v>
      </c>
      <c r="K17" s="7">
        <v>0.305</v>
      </c>
      <c r="L17" s="7">
        <v>0.306</v>
      </c>
    </row>
    <row r="18" spans="1:12" ht="12.75">
      <c r="A18" s="4" t="s">
        <v>46</v>
      </c>
      <c r="B18" s="7">
        <v>0.565</v>
      </c>
      <c r="C18" s="7">
        <v>0.539</v>
      </c>
      <c r="D18" s="7">
        <v>0.517</v>
      </c>
      <c r="E18" s="7">
        <v>0.469</v>
      </c>
      <c r="F18" s="7">
        <v>0.411</v>
      </c>
      <c r="G18" s="7">
        <v>0.33</v>
      </c>
      <c r="H18" s="4" t="s">
        <v>36</v>
      </c>
      <c r="I18" s="4" t="s">
        <v>36</v>
      </c>
      <c r="J18" s="4" t="s">
        <v>36</v>
      </c>
      <c r="K18" s="4" t="s">
        <v>36</v>
      </c>
      <c r="L18" s="4" t="s">
        <v>36</v>
      </c>
    </row>
    <row r="19" spans="1:12" ht="12.75">
      <c r="A19" s="4" t="s">
        <v>47</v>
      </c>
      <c r="B19" s="7">
        <v>0.724</v>
      </c>
      <c r="C19" s="7">
        <v>0.701</v>
      </c>
      <c r="D19" s="7">
        <v>0.72</v>
      </c>
      <c r="E19" s="7">
        <v>0.701</v>
      </c>
      <c r="F19" s="7">
        <v>0.705</v>
      </c>
      <c r="G19" s="7">
        <v>0.655</v>
      </c>
      <c r="H19" s="7">
        <v>0.579</v>
      </c>
      <c r="I19" s="7">
        <v>0.57</v>
      </c>
      <c r="J19" s="7">
        <v>0.609</v>
      </c>
      <c r="K19" s="7">
        <v>0.681</v>
      </c>
      <c r="L19" s="7">
        <v>0.716</v>
      </c>
    </row>
    <row r="20" spans="1:12" ht="12.75">
      <c r="A20" s="4" t="s">
        <v>48</v>
      </c>
      <c r="B20" s="7">
        <v>0.673</v>
      </c>
      <c r="C20" s="7">
        <v>0.642</v>
      </c>
      <c r="D20" s="7">
        <v>0.626</v>
      </c>
      <c r="E20" s="7">
        <v>0.594</v>
      </c>
      <c r="F20" s="7">
        <v>0.578</v>
      </c>
      <c r="G20" s="7">
        <v>0.501</v>
      </c>
      <c r="H20" s="7">
        <v>0.403</v>
      </c>
      <c r="I20" s="7">
        <v>0.465</v>
      </c>
      <c r="J20" s="7">
        <v>0.438</v>
      </c>
      <c r="K20" s="7">
        <v>0.441</v>
      </c>
      <c r="L20" s="7">
        <v>0.45</v>
      </c>
    </row>
    <row r="21" spans="1:12" ht="12.75">
      <c r="A21" s="4" t="s">
        <v>49</v>
      </c>
      <c r="B21" s="7">
        <v>0.714</v>
      </c>
      <c r="C21" s="7">
        <v>0.702</v>
      </c>
      <c r="D21" s="7">
        <v>0.717</v>
      </c>
      <c r="E21" s="7">
        <v>0.717</v>
      </c>
      <c r="F21" s="7">
        <v>0.711</v>
      </c>
      <c r="G21" s="7">
        <v>0.655</v>
      </c>
      <c r="H21" s="7">
        <v>0.531</v>
      </c>
      <c r="I21" s="7">
        <v>0.573</v>
      </c>
      <c r="J21" s="7">
        <v>0.548</v>
      </c>
      <c r="K21" s="7">
        <v>0.548</v>
      </c>
      <c r="L21" s="7">
        <v>0.561</v>
      </c>
    </row>
    <row r="22" spans="1:12" ht="12.75">
      <c r="A22" s="4" t="s">
        <v>50</v>
      </c>
      <c r="B22" s="7">
        <v>0.723</v>
      </c>
      <c r="C22" s="7">
        <v>0.7</v>
      </c>
      <c r="D22" s="7">
        <v>0.718</v>
      </c>
      <c r="E22" s="7">
        <v>0.717</v>
      </c>
      <c r="F22" s="7">
        <v>0.691</v>
      </c>
      <c r="G22" s="7">
        <v>0.634</v>
      </c>
      <c r="H22" s="7">
        <v>0.515</v>
      </c>
      <c r="I22" s="7">
        <v>0.547</v>
      </c>
      <c r="J22" s="7">
        <v>0.581</v>
      </c>
      <c r="K22" s="7">
        <v>0.584</v>
      </c>
      <c r="L22" s="7">
        <v>0.605</v>
      </c>
    </row>
    <row r="23" spans="1:12" ht="12.75">
      <c r="A23" s="4" t="s">
        <v>51</v>
      </c>
      <c r="B23" s="7">
        <v>0.692</v>
      </c>
      <c r="C23" s="7">
        <v>0.679</v>
      </c>
      <c r="D23" s="7">
        <v>0.702</v>
      </c>
      <c r="E23" s="7">
        <v>0.691</v>
      </c>
      <c r="F23" s="7">
        <v>0.689</v>
      </c>
      <c r="G23" s="7">
        <v>0.639</v>
      </c>
      <c r="H23" s="7">
        <v>0.51</v>
      </c>
      <c r="I23" s="7">
        <v>0.56</v>
      </c>
      <c r="J23" s="7">
        <v>0.569</v>
      </c>
      <c r="K23" s="7">
        <v>0.591</v>
      </c>
      <c r="L23" s="7">
        <v>0.591</v>
      </c>
    </row>
    <row r="24" spans="1:12" ht="12.75">
      <c r="A24" s="4" t="s">
        <v>52</v>
      </c>
      <c r="B24" s="7">
        <v>0.708</v>
      </c>
      <c r="C24" s="7">
        <v>0.696</v>
      </c>
      <c r="D24" s="7">
        <v>0.7</v>
      </c>
      <c r="E24" s="7">
        <v>0.669</v>
      </c>
      <c r="F24" s="7">
        <v>0.643</v>
      </c>
      <c r="G24" s="7">
        <v>0.587</v>
      </c>
      <c r="H24" s="7">
        <v>0.48</v>
      </c>
      <c r="I24" s="7">
        <v>0.513</v>
      </c>
      <c r="J24" s="7">
        <v>0.516</v>
      </c>
      <c r="K24" s="7">
        <v>0.516</v>
      </c>
      <c r="L24" s="7">
        <v>0.515</v>
      </c>
    </row>
    <row r="25" spans="1:12" ht="12.75">
      <c r="A25" s="4" t="s">
        <v>53</v>
      </c>
      <c r="B25" s="7">
        <v>0.679</v>
      </c>
      <c r="C25" s="7">
        <v>0.659</v>
      </c>
      <c r="D25" s="7">
        <v>0.655</v>
      </c>
      <c r="E25" s="7">
        <v>0.631</v>
      </c>
      <c r="F25" s="7">
        <v>0.59</v>
      </c>
      <c r="G25" s="7">
        <v>0.503</v>
      </c>
      <c r="H25" s="7">
        <v>0.369</v>
      </c>
      <c r="I25" s="7">
        <v>0.35</v>
      </c>
      <c r="J25" s="7">
        <v>0.337</v>
      </c>
      <c r="K25" s="7">
        <v>0.322</v>
      </c>
      <c r="L25" s="7">
        <v>0.314</v>
      </c>
    </row>
    <row r="26" spans="1:12" ht="12.75">
      <c r="A26" s="4" t="s">
        <v>54</v>
      </c>
      <c r="B26" s="7">
        <v>0.716</v>
      </c>
      <c r="C26" s="7">
        <v>0.705</v>
      </c>
      <c r="D26" s="7">
        <v>0.709</v>
      </c>
      <c r="E26" s="7">
        <v>0.701</v>
      </c>
      <c r="F26" s="7">
        <v>0.665</v>
      </c>
      <c r="G26" s="7">
        <v>0.628</v>
      </c>
      <c r="H26" s="7">
        <v>0.573</v>
      </c>
      <c r="I26" s="7">
        <v>0.617</v>
      </c>
      <c r="J26" s="7">
        <v>0.596</v>
      </c>
      <c r="K26" s="7">
        <v>0.625</v>
      </c>
      <c r="L26" s="7">
        <v>0.648</v>
      </c>
    </row>
    <row r="27" spans="1:12" ht="12.75">
      <c r="A27" s="4" t="s">
        <v>55</v>
      </c>
      <c r="B27" s="7">
        <v>0.677</v>
      </c>
      <c r="C27" s="7">
        <v>0.65</v>
      </c>
      <c r="D27" s="7">
        <v>0.62</v>
      </c>
      <c r="E27" s="7">
        <v>0.588</v>
      </c>
      <c r="F27" s="7">
        <v>0.645</v>
      </c>
      <c r="G27" s="7">
        <v>0.563</v>
      </c>
      <c r="H27" s="7">
        <v>0.474</v>
      </c>
      <c r="I27" s="7">
        <v>0.552</v>
      </c>
      <c r="J27" s="7">
        <v>0.499</v>
      </c>
      <c r="K27" s="7">
        <v>0.44</v>
      </c>
      <c r="L27" s="7">
        <v>0.4</v>
      </c>
    </row>
    <row r="28" spans="1:12" ht="12.75">
      <c r="A28" s="4" t="s">
        <v>56</v>
      </c>
      <c r="B28" s="7">
        <v>0.617</v>
      </c>
      <c r="C28" s="7">
        <v>0.593</v>
      </c>
      <c r="D28" s="7">
        <v>0.575</v>
      </c>
      <c r="E28" s="7">
        <v>0.575</v>
      </c>
      <c r="F28" s="7">
        <v>0.559</v>
      </c>
      <c r="G28" s="7">
        <v>0.479</v>
      </c>
      <c r="H28" s="7">
        <v>0.381</v>
      </c>
      <c r="I28" s="7">
        <v>0.435</v>
      </c>
      <c r="J28" s="7">
        <v>0.348</v>
      </c>
      <c r="K28" s="7">
        <v>0.331</v>
      </c>
      <c r="L28" s="7">
        <v>0.35</v>
      </c>
    </row>
    <row r="29" spans="1:12" ht="12.75">
      <c r="A29" s="4" t="s">
        <v>57</v>
      </c>
      <c r="B29" s="7">
        <v>0.738</v>
      </c>
      <c r="C29" s="7">
        <v>0.71</v>
      </c>
      <c r="D29" s="7">
        <v>0.727</v>
      </c>
      <c r="E29" s="7">
        <v>0.744</v>
      </c>
      <c r="F29" s="7">
        <v>0.744</v>
      </c>
      <c r="G29" s="7">
        <v>0.675</v>
      </c>
      <c r="H29" s="7">
        <v>0.554</v>
      </c>
      <c r="I29" s="7">
        <v>0.59</v>
      </c>
      <c r="J29" s="7">
        <v>0.589</v>
      </c>
      <c r="K29" s="7">
        <v>0.617</v>
      </c>
      <c r="L29" s="7">
        <v>0.623</v>
      </c>
    </row>
    <row r="30" spans="1:12" ht="12.75">
      <c r="A30" s="4" t="s">
        <v>58</v>
      </c>
      <c r="B30" s="7">
        <v>0.746</v>
      </c>
      <c r="C30" s="7">
        <v>0.718</v>
      </c>
      <c r="D30" s="7">
        <v>0.717</v>
      </c>
      <c r="E30" s="7">
        <v>0.715</v>
      </c>
      <c r="F30" s="7">
        <v>0.721</v>
      </c>
      <c r="G30" s="7">
        <v>0.664</v>
      </c>
      <c r="H30" s="7">
        <v>0.552</v>
      </c>
      <c r="I30" s="7">
        <v>0.589</v>
      </c>
      <c r="J30" s="7">
        <v>0.607</v>
      </c>
      <c r="K30" s="7">
        <v>0.619</v>
      </c>
      <c r="L30" s="7">
        <v>0.635</v>
      </c>
    </row>
    <row r="31" spans="1:12" ht="12.75">
      <c r="A31" s="4" t="s">
        <v>59</v>
      </c>
      <c r="B31" s="7">
        <v>0.723</v>
      </c>
      <c r="C31" s="7">
        <v>0.715</v>
      </c>
      <c r="D31" s="7">
        <v>0.71</v>
      </c>
      <c r="E31" s="7">
        <v>0.663</v>
      </c>
      <c r="F31" s="7">
        <v>0.577</v>
      </c>
      <c r="G31" s="7">
        <v>0.478</v>
      </c>
      <c r="H31" s="7">
        <v>0.333</v>
      </c>
      <c r="I31" s="7">
        <v>0.325</v>
      </c>
      <c r="J31" s="7">
        <v>0.34</v>
      </c>
      <c r="K31" s="7">
        <v>0.34</v>
      </c>
      <c r="L31" s="7">
        <v>0.345</v>
      </c>
    </row>
    <row r="32" spans="1:12" ht="12.75">
      <c r="A32" s="4" t="s">
        <v>60</v>
      </c>
      <c r="B32" s="7">
        <v>0.703</v>
      </c>
      <c r="C32" s="7">
        <v>0.688</v>
      </c>
      <c r="D32" s="7">
        <v>0.696</v>
      </c>
      <c r="E32" s="7">
        <v>0.672</v>
      </c>
      <c r="F32" s="7">
        <v>0.643</v>
      </c>
      <c r="G32" s="7">
        <v>0.577</v>
      </c>
      <c r="H32" s="7">
        <v>0.443</v>
      </c>
      <c r="I32" s="7">
        <v>0.499</v>
      </c>
      <c r="J32" s="7">
        <v>0.495</v>
      </c>
      <c r="K32" s="7">
        <v>0.511</v>
      </c>
      <c r="L32" s="7">
        <v>0.509</v>
      </c>
    </row>
    <row r="33" spans="1:12" ht="12.75">
      <c r="A33" s="4" t="s">
        <v>61</v>
      </c>
      <c r="B33" s="7">
        <v>0.691</v>
      </c>
      <c r="C33" s="7">
        <v>0.673</v>
      </c>
      <c r="D33" s="7">
        <v>0.686</v>
      </c>
      <c r="E33" s="7">
        <v>0.657</v>
      </c>
      <c r="F33" s="7">
        <v>0.64</v>
      </c>
      <c r="G33" s="7">
        <v>0.603</v>
      </c>
      <c r="H33" s="7">
        <v>0.52</v>
      </c>
      <c r="I33" s="7">
        <v>0.545</v>
      </c>
      <c r="J33" s="7">
        <v>0.605</v>
      </c>
      <c r="K33" s="7">
        <v>0.6</v>
      </c>
      <c r="L33" s="7">
        <v>0.566</v>
      </c>
    </row>
    <row r="34" spans="1:12" ht="12.75">
      <c r="A34" s="4" t="s">
        <v>62</v>
      </c>
      <c r="B34" s="7">
        <v>0.674</v>
      </c>
      <c r="C34" s="7">
        <v>0.665</v>
      </c>
      <c r="D34" s="7">
        <v>0.684</v>
      </c>
      <c r="E34" s="7">
        <v>0.664</v>
      </c>
      <c r="F34" s="7">
        <v>0.648</v>
      </c>
      <c r="G34" s="7">
        <v>0.606</v>
      </c>
      <c r="H34" s="7">
        <v>0.471</v>
      </c>
      <c r="I34" s="7">
        <v>0.543</v>
      </c>
      <c r="J34" s="7">
        <v>0.574</v>
      </c>
      <c r="K34" s="7">
        <v>0.591</v>
      </c>
      <c r="L34" s="7">
        <v>0.568</v>
      </c>
    </row>
    <row r="35" spans="1:12" ht="12.75">
      <c r="A35" s="4" t="s">
        <v>63</v>
      </c>
      <c r="B35" s="7">
        <v>0.609</v>
      </c>
      <c r="C35" s="7">
        <v>0.548</v>
      </c>
      <c r="D35" s="7">
        <v>0.596</v>
      </c>
      <c r="E35" s="7">
        <v>0.585</v>
      </c>
      <c r="F35" s="7">
        <v>0.563</v>
      </c>
      <c r="G35" s="7">
        <v>0.487</v>
      </c>
      <c r="H35" s="7">
        <v>0.461</v>
      </c>
      <c r="I35" s="7">
        <v>0.471</v>
      </c>
      <c r="J35" s="7">
        <v>0.476</v>
      </c>
      <c r="K35" s="7">
        <v>0.534</v>
      </c>
      <c r="L35" s="7">
        <v>0.662</v>
      </c>
    </row>
    <row r="36" spans="1:12" ht="12.75">
      <c r="A36" s="4" t="s">
        <v>64</v>
      </c>
      <c r="B36" s="7">
        <v>0.697</v>
      </c>
      <c r="C36" s="7">
        <v>0.682</v>
      </c>
      <c r="D36" s="7">
        <v>0.676</v>
      </c>
      <c r="E36" s="7">
        <v>0.682</v>
      </c>
      <c r="F36" s="7">
        <v>0.651</v>
      </c>
      <c r="G36" s="7">
        <v>0.581</v>
      </c>
      <c r="H36" s="7">
        <v>0.517</v>
      </c>
      <c r="I36" s="7">
        <v>0.55</v>
      </c>
      <c r="J36" s="7">
        <v>0.498</v>
      </c>
      <c r="K36" s="7">
        <v>0.512</v>
      </c>
      <c r="L36" s="7">
        <v>0.539</v>
      </c>
    </row>
    <row r="37" spans="1:12" ht="12.75">
      <c r="A37" s="4" t="s">
        <v>65</v>
      </c>
      <c r="B37" s="7">
        <v>0.656</v>
      </c>
      <c r="C37" s="7">
        <v>0.649</v>
      </c>
      <c r="D37" s="7">
        <v>0.62</v>
      </c>
      <c r="E37" s="7">
        <v>0.609</v>
      </c>
      <c r="F37" s="7">
        <v>0.613</v>
      </c>
      <c r="G37" s="7">
        <v>0.531</v>
      </c>
      <c r="H37" s="7">
        <v>0.394</v>
      </c>
      <c r="I37" s="7">
        <v>0.484</v>
      </c>
      <c r="J37" s="7">
        <v>0.383</v>
      </c>
      <c r="K37" s="7">
        <v>0.35</v>
      </c>
      <c r="L37" s="7">
        <v>0.343</v>
      </c>
    </row>
    <row r="38" spans="1:12" ht="12.75">
      <c r="A38" s="4" t="s">
        <v>66</v>
      </c>
      <c r="B38" s="7">
        <v>0.7</v>
      </c>
      <c r="C38" s="7">
        <v>0.674</v>
      </c>
      <c r="D38" s="7">
        <v>0.681</v>
      </c>
      <c r="E38" s="7">
        <v>0.664</v>
      </c>
      <c r="F38" s="7">
        <v>0.653</v>
      </c>
      <c r="G38" s="7">
        <v>0.588</v>
      </c>
      <c r="H38" s="7">
        <v>0.573</v>
      </c>
      <c r="I38" s="7">
        <v>0.574</v>
      </c>
      <c r="J38" s="7">
        <v>0.594</v>
      </c>
      <c r="K38" s="7">
        <v>0.706</v>
      </c>
      <c r="L38" s="7">
        <v>0.685</v>
      </c>
    </row>
    <row r="39" spans="1:12" ht="12.75">
      <c r="A39" s="4" t="s">
        <v>67</v>
      </c>
      <c r="B39" s="7">
        <v>0.53</v>
      </c>
      <c r="C39" s="7">
        <v>0.522</v>
      </c>
      <c r="D39" s="7">
        <v>0.486</v>
      </c>
      <c r="E39" s="7">
        <v>0.473</v>
      </c>
      <c r="F39" s="7">
        <v>0.448</v>
      </c>
      <c r="G39" s="7">
        <v>0.379</v>
      </c>
      <c r="H39" s="7">
        <v>0.303</v>
      </c>
      <c r="I39" s="7">
        <v>0.371</v>
      </c>
      <c r="J39" s="7">
        <v>0.307</v>
      </c>
      <c r="K39" s="7">
        <v>0.31</v>
      </c>
      <c r="L39" s="7">
        <v>0.332</v>
      </c>
    </row>
    <row r="40" spans="1:12" ht="12.75">
      <c r="A40" s="4" t="s">
        <v>68</v>
      </c>
      <c r="B40" s="7">
        <v>0.694</v>
      </c>
      <c r="C40" s="7">
        <v>0.68</v>
      </c>
      <c r="D40" s="7">
        <v>0.684</v>
      </c>
      <c r="E40" s="7">
        <v>0.654</v>
      </c>
      <c r="F40" s="7">
        <v>0.601</v>
      </c>
      <c r="G40" s="7">
        <v>0.533</v>
      </c>
      <c r="H40" s="7">
        <v>0.424</v>
      </c>
      <c r="I40" s="7">
        <v>0.445</v>
      </c>
      <c r="J40" s="7">
        <v>0.474</v>
      </c>
      <c r="K40" s="7">
        <v>0.473</v>
      </c>
      <c r="L40" s="7">
        <v>0.466</v>
      </c>
    </row>
    <row r="41" spans="1:12" ht="12.75">
      <c r="A41" s="4" t="s">
        <v>69</v>
      </c>
      <c r="B41" s="7">
        <v>0.666</v>
      </c>
      <c r="C41" s="7">
        <v>0.656</v>
      </c>
      <c r="D41" s="7">
        <v>0.687</v>
      </c>
      <c r="E41" s="7">
        <v>0.684</v>
      </c>
      <c r="F41" s="7">
        <v>0.684</v>
      </c>
      <c r="G41" s="7">
        <v>0.662</v>
      </c>
      <c r="H41" s="7">
        <v>0.498</v>
      </c>
      <c r="I41" s="7">
        <v>0.586</v>
      </c>
      <c r="J41" s="7">
        <v>0.653</v>
      </c>
      <c r="K41" s="7">
        <v>0.757</v>
      </c>
      <c r="L41" s="7">
        <v>0.8</v>
      </c>
    </row>
    <row r="42" spans="1:12" ht="12.75">
      <c r="A42" s="4" t="s">
        <v>70</v>
      </c>
      <c r="B42" s="7">
        <v>0.691</v>
      </c>
      <c r="C42" s="7">
        <v>0.675</v>
      </c>
      <c r="D42" s="7">
        <v>0.684</v>
      </c>
      <c r="E42" s="7">
        <v>0.677</v>
      </c>
      <c r="F42" s="7">
        <v>0.674</v>
      </c>
      <c r="G42" s="7">
        <v>0.611</v>
      </c>
      <c r="H42" s="7">
        <v>0.5</v>
      </c>
      <c r="I42" s="7">
        <v>0.544</v>
      </c>
      <c r="J42" s="7">
        <v>0.516</v>
      </c>
      <c r="K42" s="7">
        <v>0.513</v>
      </c>
      <c r="L42" s="7">
        <v>0.525</v>
      </c>
    </row>
    <row r="43" spans="1:12" ht="12.75">
      <c r="A43" s="4" t="s">
        <v>71</v>
      </c>
      <c r="B43" s="7">
        <v>0.684</v>
      </c>
      <c r="C43" s="7">
        <v>0.681</v>
      </c>
      <c r="D43" s="7">
        <v>0.707</v>
      </c>
      <c r="E43" s="7">
        <v>0.692</v>
      </c>
      <c r="F43" s="7">
        <v>0.67</v>
      </c>
      <c r="G43" s="7">
        <v>0.6</v>
      </c>
      <c r="H43" s="7">
        <v>0.428</v>
      </c>
      <c r="I43" s="7">
        <v>0.413</v>
      </c>
      <c r="J43" s="7">
        <v>0.455</v>
      </c>
      <c r="K43" s="7">
        <v>0.454</v>
      </c>
      <c r="L43" s="7">
        <v>0.542</v>
      </c>
    </row>
    <row r="44" spans="1:12" ht="12.75">
      <c r="A44" s="4" t="s">
        <v>72</v>
      </c>
      <c r="B44" s="7">
        <v>0.643</v>
      </c>
      <c r="C44" s="7">
        <v>0.631</v>
      </c>
      <c r="D44" s="7">
        <v>0.651</v>
      </c>
      <c r="E44" s="7">
        <v>0.661</v>
      </c>
      <c r="F44" s="7">
        <v>0.693</v>
      </c>
      <c r="G44" s="7">
        <v>0.653</v>
      </c>
      <c r="H44" s="7">
        <v>0.554</v>
      </c>
      <c r="I44" s="7">
        <v>0.591</v>
      </c>
      <c r="J44" s="7">
        <v>0.548</v>
      </c>
      <c r="K44" s="7">
        <v>0.601</v>
      </c>
      <c r="L44" s="7">
        <v>0.587</v>
      </c>
    </row>
    <row r="45" spans="1:12" ht="12.75">
      <c r="A45" s="4" t="s">
        <v>73</v>
      </c>
      <c r="B45" s="7">
        <v>0.713</v>
      </c>
      <c r="C45" s="7">
        <v>0.706</v>
      </c>
      <c r="D45" s="7">
        <v>0.699</v>
      </c>
      <c r="E45" s="7">
        <v>0.688</v>
      </c>
      <c r="F45" s="7">
        <v>0.683</v>
      </c>
      <c r="G45" s="7">
        <v>0.597</v>
      </c>
      <c r="H45" s="7">
        <v>0.459</v>
      </c>
      <c r="I45" s="7">
        <v>0.544</v>
      </c>
      <c r="J45" s="7">
        <v>0.452</v>
      </c>
      <c r="K45" s="7">
        <v>0.416</v>
      </c>
      <c r="L45" s="7">
        <v>0.412</v>
      </c>
    </row>
    <row r="46" spans="1:12" ht="12.75">
      <c r="A46" s="4" t="s">
        <v>74</v>
      </c>
      <c r="B46" s="7">
        <v>0.6</v>
      </c>
      <c r="C46" s="7">
        <v>0.595</v>
      </c>
      <c r="D46" s="7">
        <v>0.588</v>
      </c>
      <c r="E46" s="7">
        <v>0.579</v>
      </c>
      <c r="F46" s="7">
        <v>0.545</v>
      </c>
      <c r="G46" s="7">
        <v>0.453</v>
      </c>
      <c r="H46" s="7">
        <v>0.374</v>
      </c>
      <c r="I46" s="7">
        <v>0.412</v>
      </c>
      <c r="J46" s="7">
        <v>0.311</v>
      </c>
      <c r="K46" s="7">
        <v>0.283</v>
      </c>
      <c r="L46" s="7">
        <v>0.286</v>
      </c>
    </row>
    <row r="47" spans="1:12" ht="12.75">
      <c r="A47" s="4" t="s">
        <v>75</v>
      </c>
      <c r="B47" s="7">
        <v>0.722</v>
      </c>
      <c r="C47" s="7">
        <v>0.698</v>
      </c>
      <c r="D47" s="7">
        <v>0.702</v>
      </c>
      <c r="E47" s="7">
        <v>0.661</v>
      </c>
      <c r="F47" s="7">
        <v>0.573</v>
      </c>
      <c r="G47" s="7">
        <v>0.451</v>
      </c>
      <c r="H47" s="7">
        <v>0.306</v>
      </c>
      <c r="I47" s="7">
        <v>0.309</v>
      </c>
      <c r="J47" s="7">
        <v>0.322</v>
      </c>
      <c r="K47" s="7">
        <v>0.308</v>
      </c>
      <c r="L47" s="7">
        <v>0.306</v>
      </c>
    </row>
    <row r="48" spans="1:12" ht="12.75">
      <c r="A48" s="4" t="s">
        <v>76</v>
      </c>
      <c r="B48" s="7">
        <v>0.682</v>
      </c>
      <c r="C48" s="7">
        <v>0.661</v>
      </c>
      <c r="D48" s="7">
        <v>0.693</v>
      </c>
      <c r="E48" s="7">
        <v>0.696</v>
      </c>
      <c r="F48" s="7">
        <v>0.672</v>
      </c>
      <c r="G48" s="7">
        <v>0.622</v>
      </c>
      <c r="H48" s="7">
        <v>0.45</v>
      </c>
      <c r="I48" s="7">
        <v>0.531</v>
      </c>
      <c r="J48" s="7">
        <v>0.615</v>
      </c>
      <c r="K48" s="7">
        <v>0.682</v>
      </c>
      <c r="L48" s="7">
        <v>0.712</v>
      </c>
    </row>
    <row r="49" spans="1:12" ht="12.75">
      <c r="A49" s="4" t="s">
        <v>77</v>
      </c>
      <c r="B49" s="7">
        <v>0.699</v>
      </c>
      <c r="C49" s="7">
        <v>0.68</v>
      </c>
      <c r="D49" s="7">
        <v>0.686</v>
      </c>
      <c r="E49" s="7">
        <v>0.667</v>
      </c>
      <c r="F49" s="7">
        <v>0.637</v>
      </c>
      <c r="G49" s="7">
        <v>0.565</v>
      </c>
      <c r="H49" s="7">
        <v>0.441</v>
      </c>
      <c r="I49" s="7">
        <v>0.462</v>
      </c>
      <c r="J49" s="7">
        <v>0.477</v>
      </c>
      <c r="K49" s="7">
        <v>0.47</v>
      </c>
      <c r="L49" s="7">
        <v>0.463</v>
      </c>
    </row>
    <row r="50" spans="1:12" ht="12.75">
      <c r="A50" s="4" t="s">
        <v>78</v>
      </c>
      <c r="B50" s="7">
        <v>0.638</v>
      </c>
      <c r="C50" s="7">
        <v>0.609</v>
      </c>
      <c r="D50" s="7">
        <v>0.643</v>
      </c>
      <c r="E50" s="7">
        <v>0.647</v>
      </c>
      <c r="F50" s="7">
        <v>0.648</v>
      </c>
      <c r="G50" s="7">
        <v>0.567</v>
      </c>
      <c r="H50" s="7">
        <v>0.428</v>
      </c>
      <c r="I50" s="7">
        <v>0.417</v>
      </c>
      <c r="J50" s="7">
        <v>0.428</v>
      </c>
      <c r="K50" s="7">
        <v>0.451</v>
      </c>
      <c r="L50" s="7">
        <v>0.465</v>
      </c>
    </row>
    <row r="51" spans="1:12" ht="12.75">
      <c r="A51" s="4" t="s">
        <v>79</v>
      </c>
      <c r="B51" s="7">
        <v>0.715</v>
      </c>
      <c r="C51" s="7">
        <v>0.681</v>
      </c>
      <c r="D51" s="7">
        <v>0.707</v>
      </c>
      <c r="E51" s="7">
        <v>0.693</v>
      </c>
      <c r="F51" s="7">
        <v>0.717</v>
      </c>
      <c r="G51" s="7">
        <v>0.653</v>
      </c>
      <c r="H51" s="7">
        <v>0.611</v>
      </c>
      <c r="I51" s="7">
        <v>0.609</v>
      </c>
      <c r="J51" s="7">
        <v>0.6</v>
      </c>
      <c r="K51" s="7">
        <v>0.648</v>
      </c>
      <c r="L51" s="7">
        <v>0.678</v>
      </c>
    </row>
    <row r="52" spans="1:12" ht="12.75">
      <c r="A52" s="4" t="s">
        <v>80</v>
      </c>
      <c r="B52" s="7">
        <v>0.706</v>
      </c>
      <c r="C52" s="7">
        <v>0.69</v>
      </c>
      <c r="D52" s="7">
        <v>0.687</v>
      </c>
      <c r="E52" s="7">
        <v>0.691</v>
      </c>
      <c r="F52" s="7">
        <v>0.66</v>
      </c>
      <c r="G52" s="7">
        <v>0.613</v>
      </c>
      <c r="H52" s="7">
        <v>0.559</v>
      </c>
      <c r="I52" s="7">
        <v>0.598</v>
      </c>
      <c r="J52" s="7">
        <v>0.575</v>
      </c>
      <c r="K52" s="7">
        <v>0.585</v>
      </c>
      <c r="L52" s="7">
        <v>0.604</v>
      </c>
    </row>
    <row r="53" spans="1:12" ht="12.75">
      <c r="A53" s="4" t="s">
        <v>81</v>
      </c>
      <c r="B53" s="7">
        <v>0.681</v>
      </c>
      <c r="C53" s="7">
        <v>0.663</v>
      </c>
      <c r="D53" s="7">
        <v>0.656</v>
      </c>
      <c r="E53" s="7">
        <v>0.62</v>
      </c>
      <c r="F53" s="7">
        <v>0.613</v>
      </c>
      <c r="G53" s="7">
        <v>0.551</v>
      </c>
      <c r="H53" s="7">
        <v>0.489</v>
      </c>
      <c r="I53" s="7">
        <v>0.524</v>
      </c>
      <c r="J53" s="7">
        <v>0.511</v>
      </c>
      <c r="K53" s="7">
        <v>0.515</v>
      </c>
      <c r="L53" s="7">
        <v>0.488</v>
      </c>
    </row>
    <row r="54" spans="1:12" ht="12.75">
      <c r="A54" s="4" t="s">
        <v>82</v>
      </c>
      <c r="B54" s="7">
        <v>0.646</v>
      </c>
      <c r="C54" s="7">
        <v>0.626</v>
      </c>
      <c r="D54" s="7">
        <v>0.656</v>
      </c>
      <c r="E54" s="7">
        <v>0.668</v>
      </c>
      <c r="F54" s="7">
        <v>0.685</v>
      </c>
      <c r="G54" s="7">
        <v>0.65</v>
      </c>
      <c r="H54" s="7">
        <v>0.57</v>
      </c>
      <c r="I54" s="7">
        <v>0.594</v>
      </c>
      <c r="J54" s="7">
        <v>0.547</v>
      </c>
      <c r="K54" s="7">
        <v>0.573</v>
      </c>
      <c r="L54" s="7">
        <v>0.545</v>
      </c>
    </row>
    <row r="55" spans="1:12" ht="12.75">
      <c r="A55" s="4" t="s">
        <v>83</v>
      </c>
      <c r="B55" s="7">
        <v>0.752</v>
      </c>
      <c r="C55" s="7">
        <v>0.741</v>
      </c>
      <c r="D55" s="7">
        <v>0.736</v>
      </c>
      <c r="E55" s="7">
        <v>0.689</v>
      </c>
      <c r="F55" s="7">
        <v>0.643</v>
      </c>
      <c r="G55" s="7">
        <v>0.55</v>
      </c>
      <c r="H55" s="7">
        <v>0.437</v>
      </c>
      <c r="I55" s="7">
        <v>0.459</v>
      </c>
      <c r="J55" s="7">
        <v>0.468</v>
      </c>
      <c r="K55" s="7">
        <v>0.495</v>
      </c>
      <c r="L55" s="7">
        <v>0.546</v>
      </c>
    </row>
    <row r="56" spans="1:12" ht="12.75">
      <c r="A56" s="4" t="s">
        <v>84</v>
      </c>
      <c r="B56" s="7">
        <v>0.684</v>
      </c>
      <c r="C56" s="7">
        <v>0.667</v>
      </c>
      <c r="D56" s="7">
        <v>0.682</v>
      </c>
      <c r="E56" s="7">
        <v>0.691</v>
      </c>
      <c r="F56" s="7">
        <v>0.686</v>
      </c>
      <c r="G56" s="7">
        <v>0.635</v>
      </c>
      <c r="H56" s="7">
        <v>0.544</v>
      </c>
      <c r="I56" s="7">
        <v>0.632</v>
      </c>
      <c r="J56" s="7">
        <v>0.636</v>
      </c>
      <c r="K56" s="7">
        <v>0.646</v>
      </c>
      <c r="L56" s="7">
        <v>0.664</v>
      </c>
    </row>
    <row r="57" spans="1:12" ht="12.75">
      <c r="A57" s="4" t="s">
        <v>85</v>
      </c>
      <c r="B57" s="7">
        <v>0.7</v>
      </c>
      <c r="C57" s="7">
        <v>0.678</v>
      </c>
      <c r="D57" s="7">
        <v>0.692</v>
      </c>
      <c r="E57" s="7">
        <v>0.664</v>
      </c>
      <c r="F57" s="7">
        <v>0.622</v>
      </c>
      <c r="G57" s="7">
        <v>0.54</v>
      </c>
      <c r="H57" s="7">
        <v>0.486</v>
      </c>
      <c r="I57" s="7">
        <v>0.483</v>
      </c>
      <c r="J57" s="7">
        <v>0.519</v>
      </c>
      <c r="K57" s="7">
        <v>0.545</v>
      </c>
      <c r="L57" s="7">
        <v>0.552</v>
      </c>
    </row>
    <row r="59" ht="12.75">
      <c r="A59" t="s">
        <v>87</v>
      </c>
    </row>
    <row r="60" ht="12.75">
      <c r="A60" t="s">
        <v>86</v>
      </c>
    </row>
  </sheetData>
  <printOptions/>
  <pageMargins left="0.75" right="0.75" top="1" bottom="1" header="0.5" footer="0.5"/>
  <pageSetup horizontalDpi="300" verticalDpi="300" orientation="portrait" paperSize="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 topLeftCell="A1">
      <selection activeCell="G71" sqref="G71"/>
    </sheetView>
  </sheetViews>
  <sheetFormatPr defaultColWidth="9.140625" defaultRowHeight="12.75"/>
  <cols>
    <col min="2" max="2" width="12.28125" style="0" customWidth="1"/>
    <col min="4" max="4" width="11.8515625" style="0" customWidth="1"/>
    <col min="5" max="5" width="11.7109375" style="0" customWidth="1"/>
    <col min="8" max="8" width="11.7109375" style="0" customWidth="1"/>
    <col min="11" max="11" width="10.421875" style="0" customWidth="1"/>
    <col min="14" max="14" width="11.28125" style="0" customWidth="1"/>
    <col min="15" max="15" width="10.140625" style="0" customWidth="1"/>
    <col min="17" max="17" width="10.140625" style="0" customWidth="1"/>
    <col min="18" max="18" width="11.421875" style="0" customWidth="1"/>
  </cols>
  <sheetData>
    <row r="1" ht="12.75">
      <c r="A1" t="s">
        <v>147</v>
      </c>
    </row>
    <row r="3" spans="2:19" ht="12.75">
      <c r="B3" s="13">
        <v>1990</v>
      </c>
      <c r="C3" s="13"/>
      <c r="D3" s="13"/>
      <c r="E3" s="13">
        <v>1980</v>
      </c>
      <c r="F3" s="13"/>
      <c r="G3" s="13"/>
      <c r="H3" s="13">
        <v>1970</v>
      </c>
      <c r="I3" s="13"/>
      <c r="J3" s="13"/>
      <c r="K3" s="13">
        <v>1960</v>
      </c>
      <c r="L3" s="13"/>
      <c r="M3" s="13"/>
      <c r="N3" s="13">
        <v>1950</v>
      </c>
      <c r="O3" s="13"/>
      <c r="P3" s="13"/>
      <c r="Q3" s="13">
        <v>1940</v>
      </c>
      <c r="R3" s="13"/>
      <c r="S3" s="13"/>
    </row>
    <row r="4" spans="2:19" ht="12.75">
      <c r="B4" t="s">
        <v>88</v>
      </c>
      <c r="C4" s="13" t="s">
        <v>89</v>
      </c>
      <c r="D4" s="13"/>
      <c r="E4" t="s">
        <v>88</v>
      </c>
      <c r="F4" s="13" t="s">
        <v>89</v>
      </c>
      <c r="G4" s="13"/>
      <c r="H4" t="s">
        <v>88</v>
      </c>
      <c r="I4" s="13" t="s">
        <v>89</v>
      </c>
      <c r="J4" s="13"/>
      <c r="K4" t="s">
        <v>88</v>
      </c>
      <c r="L4" s="13" t="s">
        <v>89</v>
      </c>
      <c r="M4" s="13"/>
      <c r="N4" t="s">
        <v>88</v>
      </c>
      <c r="O4" s="13" t="s">
        <v>89</v>
      </c>
      <c r="P4" s="13"/>
      <c r="Q4" t="s">
        <v>88</v>
      </c>
      <c r="R4" s="13" t="s">
        <v>89</v>
      </c>
      <c r="S4" s="13"/>
    </row>
    <row r="5" spans="2:19" ht="12.75">
      <c r="B5" t="s">
        <v>90</v>
      </c>
      <c r="C5" s="14" t="s">
        <v>91</v>
      </c>
      <c r="D5" s="14"/>
      <c r="E5" t="s">
        <v>90</v>
      </c>
      <c r="F5" s="14" t="s">
        <v>91</v>
      </c>
      <c r="G5" s="14"/>
      <c r="H5" t="s">
        <v>90</v>
      </c>
      <c r="I5" s="14" t="s">
        <v>91</v>
      </c>
      <c r="J5" s="14"/>
      <c r="K5" t="s">
        <v>90</v>
      </c>
      <c r="L5" s="14" t="s">
        <v>91</v>
      </c>
      <c r="M5" s="14"/>
      <c r="N5" t="s">
        <v>90</v>
      </c>
      <c r="O5" s="14" t="s">
        <v>91</v>
      </c>
      <c r="P5" s="14"/>
      <c r="Q5" t="s">
        <v>90</v>
      </c>
      <c r="R5" s="14" t="s">
        <v>91</v>
      </c>
      <c r="S5" s="14"/>
    </row>
    <row r="6" spans="2:19" ht="12.75">
      <c r="B6" t="s">
        <v>92</v>
      </c>
      <c r="C6" s="8"/>
      <c r="D6" s="8"/>
      <c r="E6" t="s">
        <v>92</v>
      </c>
      <c r="F6" s="8"/>
      <c r="G6" s="8"/>
      <c r="H6" t="s">
        <v>92</v>
      </c>
      <c r="I6" s="8"/>
      <c r="J6" s="8"/>
      <c r="K6" t="s">
        <v>92</v>
      </c>
      <c r="L6" s="8"/>
      <c r="M6" s="8"/>
      <c r="N6" t="s">
        <v>92</v>
      </c>
      <c r="O6" s="8"/>
      <c r="P6" s="8"/>
      <c r="Q6" t="s">
        <v>92</v>
      </c>
      <c r="R6" s="8"/>
      <c r="S6" s="8"/>
    </row>
    <row r="7" spans="3:19" ht="12.75">
      <c r="C7" t="s">
        <v>93</v>
      </c>
      <c r="D7" t="s">
        <v>94</v>
      </c>
      <c r="F7" t="s">
        <v>93</v>
      </c>
      <c r="G7" t="s">
        <v>94</v>
      </c>
      <c r="I7" t="s">
        <v>93</v>
      </c>
      <c r="J7" t="s">
        <v>94</v>
      </c>
      <c r="L7" t="s">
        <v>93</v>
      </c>
      <c r="M7" t="s">
        <v>94</v>
      </c>
      <c r="O7" t="s">
        <v>93</v>
      </c>
      <c r="P7" t="s">
        <v>94</v>
      </c>
      <c r="R7" t="s">
        <v>93</v>
      </c>
      <c r="S7" t="s">
        <v>94</v>
      </c>
    </row>
    <row r="9" spans="1:19" ht="12.75">
      <c r="A9" t="s">
        <v>95</v>
      </c>
      <c r="B9" s="9">
        <v>101161982</v>
      </c>
      <c r="C9" s="9">
        <v>1101696</v>
      </c>
      <c r="D9" s="6">
        <v>0.011</v>
      </c>
      <c r="E9" s="9">
        <v>84359133</v>
      </c>
      <c r="F9" s="9">
        <v>2333690</v>
      </c>
      <c r="G9" s="6">
        <v>0.027</v>
      </c>
      <c r="H9" s="9">
        <v>62984221</v>
      </c>
      <c r="I9" s="9">
        <v>4672345</v>
      </c>
      <c r="J9" s="6">
        <v>0.069</v>
      </c>
      <c r="K9" s="9">
        <v>48537001</v>
      </c>
      <c r="L9" s="9">
        <v>9777783</v>
      </c>
      <c r="M9" s="6">
        <v>0.168</v>
      </c>
      <c r="N9" s="9">
        <v>28729475</v>
      </c>
      <c r="O9" s="9">
        <v>15772717</v>
      </c>
      <c r="P9" s="6">
        <v>0.355</v>
      </c>
      <c r="Q9" s="9">
        <v>19174344</v>
      </c>
      <c r="R9" s="9">
        <v>15852098</v>
      </c>
      <c r="S9" s="6">
        <v>0.453</v>
      </c>
    </row>
    <row r="11" spans="1:19" ht="12.75">
      <c r="A11" t="s">
        <v>96</v>
      </c>
      <c r="B11" s="9">
        <v>1642879</v>
      </c>
      <c r="C11" s="9">
        <v>27500</v>
      </c>
      <c r="D11" s="6">
        <v>0.016</v>
      </c>
      <c r="E11" s="9">
        <v>1375018</v>
      </c>
      <c r="F11" s="9">
        <v>74993</v>
      </c>
      <c r="G11" s="6">
        <v>0.052</v>
      </c>
      <c r="H11" s="9">
        <v>926277</v>
      </c>
      <c r="I11" s="9">
        <v>188363</v>
      </c>
      <c r="J11" s="6">
        <v>0.169</v>
      </c>
      <c r="K11" s="9">
        <v>595120</v>
      </c>
      <c r="L11" s="9">
        <v>372378</v>
      </c>
      <c r="M11" s="6">
        <v>0.385</v>
      </c>
      <c r="N11" s="9">
        <v>264008</v>
      </c>
      <c r="O11" s="9">
        <v>555372</v>
      </c>
      <c r="P11" s="6">
        <v>0.678</v>
      </c>
      <c r="Q11" s="9">
        <v>131528</v>
      </c>
      <c r="R11" s="9">
        <v>535675</v>
      </c>
      <c r="S11" s="6">
        <v>0.803</v>
      </c>
    </row>
    <row r="12" spans="1:16" ht="12.75">
      <c r="A12" t="s">
        <v>97</v>
      </c>
      <c r="B12" s="9">
        <v>203584</v>
      </c>
      <c r="C12" s="9">
        <v>29024</v>
      </c>
      <c r="D12" s="6">
        <v>0.125</v>
      </c>
      <c r="E12" s="9">
        <v>135398</v>
      </c>
      <c r="F12" s="9">
        <v>18773</v>
      </c>
      <c r="G12" s="6">
        <v>0.122</v>
      </c>
      <c r="H12" s="9">
        <v>73181</v>
      </c>
      <c r="I12" s="9">
        <v>15162</v>
      </c>
      <c r="J12" s="6">
        <v>0.172</v>
      </c>
      <c r="K12" s="9">
        <v>47433</v>
      </c>
      <c r="L12" s="9">
        <v>19724</v>
      </c>
      <c r="M12" s="6">
        <v>0.294</v>
      </c>
      <c r="N12" s="9">
        <v>15446</v>
      </c>
      <c r="O12" s="9">
        <v>13964</v>
      </c>
      <c r="P12" s="6">
        <v>0.475</v>
      </c>
    </row>
    <row r="13" spans="1:19" ht="12.75">
      <c r="A13" t="s">
        <v>98</v>
      </c>
      <c r="B13" s="9">
        <v>1627959</v>
      </c>
      <c r="C13" s="9">
        <v>31471</v>
      </c>
      <c r="D13" s="6">
        <v>0.019</v>
      </c>
      <c r="E13" s="9">
        <v>1039057</v>
      </c>
      <c r="F13" s="9">
        <v>27380</v>
      </c>
      <c r="G13" s="6">
        <v>0.026</v>
      </c>
      <c r="H13" s="9">
        <v>548294</v>
      </c>
      <c r="I13" s="9">
        <v>30196</v>
      </c>
      <c r="J13" s="6">
        <v>0.052</v>
      </c>
      <c r="K13" s="9">
        <v>359962</v>
      </c>
      <c r="L13" s="9">
        <v>55798</v>
      </c>
      <c r="M13" s="6">
        <v>0.134</v>
      </c>
      <c r="N13" s="9">
        <v>151695</v>
      </c>
      <c r="O13" s="9">
        <v>81000</v>
      </c>
      <c r="P13" s="6">
        <v>0.348</v>
      </c>
      <c r="Q13" s="9">
        <v>64207</v>
      </c>
      <c r="R13" s="9">
        <v>73737</v>
      </c>
      <c r="S13" s="6">
        <v>0.535</v>
      </c>
    </row>
    <row r="14" spans="1:19" ht="12.75">
      <c r="A14" t="s">
        <v>99</v>
      </c>
      <c r="B14" s="9">
        <v>982261</v>
      </c>
      <c r="C14" s="9">
        <v>18406</v>
      </c>
      <c r="D14" s="6">
        <v>0.018</v>
      </c>
      <c r="E14" s="9">
        <v>841975</v>
      </c>
      <c r="F14" s="9">
        <v>46765</v>
      </c>
      <c r="G14" s="6">
        <v>0.053</v>
      </c>
      <c r="H14" s="9">
        <v>549101</v>
      </c>
      <c r="I14" s="9">
        <v>123694</v>
      </c>
      <c r="J14" s="6">
        <v>0.184</v>
      </c>
      <c r="K14" s="9">
        <v>333240</v>
      </c>
      <c r="L14" s="9">
        <v>253276</v>
      </c>
      <c r="M14" s="6">
        <v>0.432</v>
      </c>
      <c r="N14" s="9">
        <v>164801</v>
      </c>
      <c r="O14" s="9">
        <v>393785</v>
      </c>
      <c r="P14" s="6">
        <v>0.705</v>
      </c>
      <c r="Q14" s="9">
        <v>81587</v>
      </c>
      <c r="R14" s="9">
        <v>413303</v>
      </c>
      <c r="S14" s="6">
        <v>0.835</v>
      </c>
    </row>
    <row r="15" spans="1:19" ht="12.75">
      <c r="A15" t="s">
        <v>100</v>
      </c>
      <c r="B15" s="9">
        <v>11113501</v>
      </c>
      <c r="C15" s="9">
        <v>69381</v>
      </c>
      <c r="D15" s="6">
        <v>0.006</v>
      </c>
      <c r="E15" s="9">
        <v>9095286</v>
      </c>
      <c r="F15" s="9">
        <v>125135</v>
      </c>
      <c r="G15" s="6">
        <v>0.014</v>
      </c>
      <c r="H15" s="9">
        <v>6833068</v>
      </c>
      <c r="I15" s="9">
        <v>143676</v>
      </c>
      <c r="J15" s="6">
        <v>0.021</v>
      </c>
      <c r="K15" s="9">
        <v>5184180</v>
      </c>
      <c r="L15" s="9">
        <v>280706</v>
      </c>
      <c r="M15" s="6">
        <v>0.051</v>
      </c>
      <c r="N15" s="9">
        <v>3085547</v>
      </c>
      <c r="O15" s="9">
        <v>411679</v>
      </c>
      <c r="P15" s="6">
        <v>0.118</v>
      </c>
      <c r="Q15" s="9">
        <v>1825597</v>
      </c>
      <c r="R15" s="9">
        <v>362287</v>
      </c>
      <c r="S15" s="6">
        <v>0.166</v>
      </c>
    </row>
    <row r="16" spans="1:19" ht="12.75">
      <c r="A16" t="s">
        <v>101</v>
      </c>
      <c r="B16" s="9">
        <v>1465571</v>
      </c>
      <c r="C16" s="9">
        <v>11778</v>
      </c>
      <c r="D16" s="6">
        <v>0.008</v>
      </c>
      <c r="E16" s="9">
        <v>1147652</v>
      </c>
      <c r="F16" s="9">
        <v>21029</v>
      </c>
      <c r="G16" s="6">
        <v>0.018</v>
      </c>
      <c r="H16" s="9">
        <v>704929</v>
      </c>
      <c r="I16" s="9">
        <v>36721</v>
      </c>
      <c r="J16" s="6">
        <v>0.05</v>
      </c>
      <c r="K16" s="9">
        <v>510377</v>
      </c>
      <c r="L16" s="9">
        <v>84031</v>
      </c>
      <c r="M16" s="6">
        <v>0.141</v>
      </c>
      <c r="N16" s="9">
        <v>262934</v>
      </c>
      <c r="O16" s="9">
        <v>159353</v>
      </c>
      <c r="P16" s="6">
        <v>0.377</v>
      </c>
      <c r="Q16" s="9">
        <v>153340</v>
      </c>
      <c r="R16" s="9">
        <v>177887</v>
      </c>
      <c r="S16" s="6">
        <v>0.537</v>
      </c>
    </row>
    <row r="17" spans="1:19" ht="12.75">
      <c r="A17" t="s">
        <v>102</v>
      </c>
      <c r="B17" s="9">
        <v>1315105</v>
      </c>
      <c r="C17" s="9">
        <v>5745</v>
      </c>
      <c r="D17" s="6">
        <v>0.004</v>
      </c>
      <c r="E17" s="9">
        <v>1127996</v>
      </c>
      <c r="F17" s="9">
        <v>16057</v>
      </c>
      <c r="G17" s="6">
        <v>0.014</v>
      </c>
      <c r="H17" s="9">
        <v>942226</v>
      </c>
      <c r="I17" s="9">
        <v>25842</v>
      </c>
      <c r="J17" s="6">
        <v>0.027</v>
      </c>
      <c r="K17" s="9">
        <v>758360</v>
      </c>
      <c r="L17" s="9">
        <v>60068</v>
      </c>
      <c r="M17" s="6">
        <v>0.073</v>
      </c>
      <c r="N17" s="9">
        <v>492128</v>
      </c>
      <c r="O17" s="9">
        <v>99118</v>
      </c>
      <c r="P17" s="6">
        <v>0.168</v>
      </c>
      <c r="Q17" s="9">
        <v>369232</v>
      </c>
      <c r="R17" s="9">
        <v>85249</v>
      </c>
      <c r="S17" s="6">
        <v>0.188</v>
      </c>
    </row>
    <row r="18" spans="1:19" ht="12.75">
      <c r="A18" t="s">
        <v>103</v>
      </c>
      <c r="B18" s="9">
        <v>288197</v>
      </c>
      <c r="C18" s="9">
        <v>1722</v>
      </c>
      <c r="D18" s="6">
        <v>0.006</v>
      </c>
      <c r="E18" s="9">
        <v>225402</v>
      </c>
      <c r="F18" s="9">
        <v>4705</v>
      </c>
      <c r="G18" s="6">
        <v>0.02</v>
      </c>
      <c r="H18" s="9">
        <v>165887</v>
      </c>
      <c r="I18" s="9">
        <v>8856</v>
      </c>
      <c r="J18" s="6">
        <v>0.051</v>
      </c>
      <c r="K18" s="9">
        <v>125883</v>
      </c>
      <c r="L18" s="9">
        <v>17816</v>
      </c>
      <c r="M18" s="6">
        <v>0.124</v>
      </c>
      <c r="N18" s="9">
        <v>66169</v>
      </c>
      <c r="O18" s="9">
        <v>27725</v>
      </c>
      <c r="P18" s="6">
        <v>0.295</v>
      </c>
      <c r="Q18" s="9">
        <v>42742</v>
      </c>
      <c r="R18" s="9">
        <v>28906</v>
      </c>
      <c r="S18" s="6">
        <v>0.403</v>
      </c>
    </row>
    <row r="19" spans="1:19" ht="12.75">
      <c r="A19" t="s">
        <v>104</v>
      </c>
      <c r="B19" s="9">
        <v>276239</v>
      </c>
      <c r="C19" s="9">
        <v>2250</v>
      </c>
      <c r="D19" s="6">
        <v>0.008</v>
      </c>
      <c r="E19" s="9">
        <v>270163</v>
      </c>
      <c r="F19" s="9">
        <v>6629</v>
      </c>
      <c r="G19" s="6">
        <v>0.024</v>
      </c>
      <c r="H19" s="9">
        <v>271943</v>
      </c>
      <c r="I19" s="9">
        <v>6431</v>
      </c>
      <c r="J19" s="6">
        <v>0.023</v>
      </c>
      <c r="K19" s="9">
        <v>242369</v>
      </c>
      <c r="L19" s="9">
        <v>20270</v>
      </c>
      <c r="M19" s="6">
        <v>0.077</v>
      </c>
      <c r="N19" s="9">
        <v>198114</v>
      </c>
      <c r="O19" s="9">
        <v>25561</v>
      </c>
      <c r="P19" s="6">
        <v>0.114</v>
      </c>
      <c r="Q19" s="9">
        <v>142177</v>
      </c>
      <c r="R19" s="9">
        <v>30603</v>
      </c>
      <c r="S19" s="6">
        <v>0.177</v>
      </c>
    </row>
    <row r="20" spans="1:19" ht="12.75">
      <c r="A20" t="s">
        <v>105</v>
      </c>
      <c r="B20" s="9">
        <v>6072305</v>
      </c>
      <c r="C20" s="9">
        <v>27957</v>
      </c>
      <c r="D20" s="6">
        <v>0.005</v>
      </c>
      <c r="E20" s="9">
        <v>4217726</v>
      </c>
      <c r="F20" s="9">
        <v>52665</v>
      </c>
      <c r="G20" s="6">
        <v>0.012</v>
      </c>
      <c r="H20" s="9">
        <v>2361445</v>
      </c>
      <c r="I20" s="9">
        <v>127523</v>
      </c>
      <c r="J20" s="6">
        <v>0.051</v>
      </c>
      <c r="K20" s="9">
        <v>1510304</v>
      </c>
      <c r="L20" s="9">
        <v>266641</v>
      </c>
      <c r="M20" s="6">
        <v>0.15</v>
      </c>
      <c r="N20" s="9">
        <v>561104</v>
      </c>
      <c r="O20" s="9">
        <v>359313</v>
      </c>
      <c r="P20" s="6">
        <v>0.39</v>
      </c>
      <c r="Q20" s="9">
        <v>299622</v>
      </c>
      <c r="R20" s="9">
        <v>257204</v>
      </c>
      <c r="S20" s="6">
        <v>0.462</v>
      </c>
    </row>
    <row r="21" spans="1:19" ht="12.75">
      <c r="A21" t="s">
        <v>106</v>
      </c>
      <c r="B21" s="9">
        <v>2609956</v>
      </c>
      <c r="C21" s="9">
        <v>28462</v>
      </c>
      <c r="D21" s="6">
        <v>0.011</v>
      </c>
      <c r="E21" s="9">
        <v>1937022</v>
      </c>
      <c r="F21" s="9">
        <v>75618</v>
      </c>
      <c r="G21" s="6">
        <v>0.038</v>
      </c>
      <c r="H21" s="9">
        <v>1272520</v>
      </c>
      <c r="I21" s="9">
        <v>193748</v>
      </c>
      <c r="J21" s="6">
        <v>0.132</v>
      </c>
      <c r="K21" s="9">
        <v>776131</v>
      </c>
      <c r="L21" s="9">
        <v>393740</v>
      </c>
      <c r="M21" s="6">
        <v>0.337</v>
      </c>
      <c r="N21" s="9">
        <v>341395</v>
      </c>
      <c r="O21" s="9">
        <v>592348</v>
      </c>
      <c r="P21" s="6">
        <v>0.634</v>
      </c>
      <c r="Q21" s="9">
        <v>177891</v>
      </c>
      <c r="R21" s="9">
        <v>572796</v>
      </c>
      <c r="S21" s="6">
        <v>0.763</v>
      </c>
    </row>
    <row r="22" spans="1:16" ht="12.75">
      <c r="A22" t="s">
        <v>107</v>
      </c>
      <c r="B22" s="9">
        <v>385498</v>
      </c>
      <c r="C22" s="9">
        <v>4312</v>
      </c>
      <c r="D22" s="6">
        <v>0.011</v>
      </c>
      <c r="E22" s="9">
        <v>324511</v>
      </c>
      <c r="F22" s="9">
        <v>7702</v>
      </c>
      <c r="G22" s="6">
        <v>0.023</v>
      </c>
      <c r="H22" s="9">
        <v>203856</v>
      </c>
      <c r="I22" s="9">
        <v>12041</v>
      </c>
      <c r="J22" s="6">
        <v>0.056</v>
      </c>
      <c r="K22" s="9">
        <v>137574</v>
      </c>
      <c r="L22" s="9">
        <v>27816</v>
      </c>
      <c r="M22" s="6">
        <v>0.168</v>
      </c>
      <c r="N22" s="9">
        <v>72649</v>
      </c>
      <c r="O22" s="9">
        <v>46057</v>
      </c>
      <c r="P22" s="6">
        <v>0.388</v>
      </c>
    </row>
    <row r="23" spans="1:19" ht="12.75">
      <c r="A23" t="s">
        <v>108</v>
      </c>
      <c r="B23" s="9">
        <v>407309</v>
      </c>
      <c r="C23" s="9">
        <v>6018</v>
      </c>
      <c r="D23" s="6">
        <v>0.015</v>
      </c>
      <c r="E23" s="9">
        <v>352461</v>
      </c>
      <c r="F23" s="9">
        <v>7295</v>
      </c>
      <c r="G23" s="6">
        <v>0.02</v>
      </c>
      <c r="H23" s="9">
        <v>225504</v>
      </c>
      <c r="I23" s="9">
        <v>12619</v>
      </c>
      <c r="J23" s="6">
        <v>0.053</v>
      </c>
      <c r="K23" s="9">
        <v>190766</v>
      </c>
      <c r="L23" s="9">
        <v>32767</v>
      </c>
      <c r="M23" s="6">
        <v>0.147</v>
      </c>
      <c r="N23" s="9">
        <v>115690</v>
      </c>
      <c r="O23" s="9">
        <v>67015</v>
      </c>
      <c r="P23" s="6">
        <v>0.367</v>
      </c>
      <c r="Q23" s="9">
        <v>55691</v>
      </c>
      <c r="R23" s="9">
        <v>89247</v>
      </c>
      <c r="S23" s="6">
        <v>0.616</v>
      </c>
    </row>
    <row r="24" spans="1:19" ht="12.75">
      <c r="A24" t="s">
        <v>109</v>
      </c>
      <c r="B24" s="9">
        <v>4476959</v>
      </c>
      <c r="C24" s="9">
        <v>29316</v>
      </c>
      <c r="D24" s="6">
        <v>0.007</v>
      </c>
      <c r="E24" s="9">
        <v>4216890</v>
      </c>
      <c r="F24" s="9">
        <v>85973</v>
      </c>
      <c r="G24" s="6">
        <v>0.02</v>
      </c>
      <c r="H24" s="9">
        <v>3515960</v>
      </c>
      <c r="I24" s="9">
        <v>176955</v>
      </c>
      <c r="J24" s="6">
        <v>0.048</v>
      </c>
      <c r="K24" s="9">
        <v>2834658</v>
      </c>
      <c r="L24" s="9">
        <v>440324</v>
      </c>
      <c r="M24" s="6">
        <v>0.134</v>
      </c>
      <c r="N24" s="9">
        <v>1765179</v>
      </c>
      <c r="O24" s="9">
        <v>817891</v>
      </c>
      <c r="P24" s="6">
        <v>0.317</v>
      </c>
      <c r="Q24" s="9">
        <v>1363094</v>
      </c>
      <c r="R24" s="9">
        <v>773784</v>
      </c>
      <c r="S24" s="6">
        <v>0.362</v>
      </c>
    </row>
    <row r="25" spans="1:19" ht="12.75">
      <c r="A25" t="s">
        <v>110</v>
      </c>
      <c r="B25" s="9">
        <v>2229811</v>
      </c>
      <c r="C25" s="9">
        <v>16235</v>
      </c>
      <c r="D25" s="6">
        <v>0.007</v>
      </c>
      <c r="E25" s="9">
        <v>2020417</v>
      </c>
      <c r="F25" s="9">
        <v>42700</v>
      </c>
      <c r="G25" s="6">
        <v>0.021</v>
      </c>
      <c r="H25" s="9">
        <v>1601187</v>
      </c>
      <c r="I25" s="9">
        <v>110681</v>
      </c>
      <c r="J25" s="6">
        <v>0.065</v>
      </c>
      <c r="K25" s="9">
        <v>1242682</v>
      </c>
      <c r="L25" s="9">
        <v>260349</v>
      </c>
      <c r="M25" s="6">
        <v>0.173</v>
      </c>
      <c r="N25" s="9">
        <v>682880</v>
      </c>
      <c r="O25" s="9">
        <v>511481</v>
      </c>
      <c r="P25" s="6">
        <v>0.428</v>
      </c>
      <c r="Q25" s="9">
        <v>430738</v>
      </c>
      <c r="R25" s="9">
        <v>513919</v>
      </c>
      <c r="S25" s="6">
        <v>0.544</v>
      </c>
    </row>
    <row r="26" spans="1:19" ht="12.75">
      <c r="A26" t="s">
        <v>111</v>
      </c>
      <c r="B26" s="9">
        <v>1133898</v>
      </c>
      <c r="C26" s="9">
        <v>9771</v>
      </c>
      <c r="D26" s="6">
        <v>0.009</v>
      </c>
      <c r="E26" s="9">
        <v>1094789</v>
      </c>
      <c r="F26" s="9">
        <v>26410</v>
      </c>
      <c r="G26" s="6">
        <v>0.024</v>
      </c>
      <c r="H26" s="9">
        <v>882981</v>
      </c>
      <c r="I26" s="9">
        <v>71820</v>
      </c>
      <c r="J26" s="6">
        <v>0.075</v>
      </c>
      <c r="K26" s="9">
        <v>725612</v>
      </c>
      <c r="L26" s="9">
        <v>179659</v>
      </c>
      <c r="M26" s="6">
        <v>0.198</v>
      </c>
      <c r="N26" s="9">
        <v>410441</v>
      </c>
      <c r="O26" s="9">
        <v>378454</v>
      </c>
      <c r="P26" s="6">
        <v>0.48</v>
      </c>
      <c r="Q26" s="9">
        <v>288220</v>
      </c>
      <c r="R26" s="9">
        <v>400941</v>
      </c>
      <c r="S26" s="6">
        <v>0.582</v>
      </c>
    </row>
    <row r="27" spans="1:19" ht="12.75">
      <c r="A27" t="s">
        <v>112</v>
      </c>
      <c r="B27" s="9">
        <v>1036261</v>
      </c>
      <c r="C27" s="9">
        <v>7851</v>
      </c>
      <c r="D27" s="6">
        <v>0.008</v>
      </c>
      <c r="E27" s="9">
        <v>930982</v>
      </c>
      <c r="F27" s="9">
        <v>19169</v>
      </c>
      <c r="G27" s="6">
        <v>0.02</v>
      </c>
      <c r="H27" s="9">
        <v>743567</v>
      </c>
      <c r="I27" s="9">
        <v>43855</v>
      </c>
      <c r="J27" s="6">
        <v>0.056</v>
      </c>
      <c r="K27" s="9">
        <v>622742</v>
      </c>
      <c r="L27" s="9">
        <v>117502</v>
      </c>
      <c r="M27" s="6">
        <v>0.159</v>
      </c>
      <c r="N27" s="9">
        <v>355632</v>
      </c>
      <c r="O27" s="9">
        <v>249394</v>
      </c>
      <c r="P27" s="6">
        <v>0.412</v>
      </c>
      <c r="Q27" s="9">
        <v>207146</v>
      </c>
      <c r="R27" s="9">
        <v>311875</v>
      </c>
      <c r="S27" s="6">
        <v>0.601</v>
      </c>
    </row>
    <row r="28" spans="1:19" ht="12.75">
      <c r="A28" t="s">
        <v>113</v>
      </c>
      <c r="B28" s="9">
        <v>1462623</v>
      </c>
      <c r="C28" s="9">
        <v>44222</v>
      </c>
      <c r="D28" s="6">
        <v>0.029</v>
      </c>
      <c r="E28" s="9">
        <v>1252777</v>
      </c>
      <c r="F28" s="9">
        <v>102231</v>
      </c>
      <c r="G28" s="6">
        <v>0.075</v>
      </c>
      <c r="H28" s="9">
        <v>839718</v>
      </c>
      <c r="I28" s="9">
        <v>220646</v>
      </c>
      <c r="J28" s="6">
        <v>0.208</v>
      </c>
      <c r="K28" s="9">
        <v>557996</v>
      </c>
      <c r="L28" s="9">
        <v>367387</v>
      </c>
      <c r="M28" s="6">
        <v>0.397</v>
      </c>
      <c r="N28" s="9">
        <v>288872</v>
      </c>
      <c r="O28" s="9">
        <v>507332</v>
      </c>
      <c r="P28" s="6">
        <v>0.637</v>
      </c>
      <c r="Q28" s="9">
        <v>180231</v>
      </c>
      <c r="R28" s="9">
        <v>507855</v>
      </c>
      <c r="S28" s="6">
        <v>0.738</v>
      </c>
    </row>
    <row r="29" spans="1:19" ht="12.75">
      <c r="A29" t="s">
        <v>114</v>
      </c>
      <c r="B29" s="9">
        <v>1694335</v>
      </c>
      <c r="C29" s="9">
        <v>21906</v>
      </c>
      <c r="D29" s="6">
        <v>0.013</v>
      </c>
      <c r="E29" s="9">
        <v>1488152</v>
      </c>
      <c r="F29" s="9">
        <v>47169</v>
      </c>
      <c r="G29" s="6">
        <v>0.031</v>
      </c>
      <c r="H29" s="9">
        <v>1013690</v>
      </c>
      <c r="I29" s="9">
        <v>132191</v>
      </c>
      <c r="J29" s="6">
        <v>0.115</v>
      </c>
      <c r="K29" s="9">
        <v>689590</v>
      </c>
      <c r="L29" s="9">
        <v>288771</v>
      </c>
      <c r="M29" s="6">
        <v>0.295</v>
      </c>
      <c r="N29" s="9">
        <v>314223</v>
      </c>
      <c r="O29" s="9">
        <v>440075</v>
      </c>
      <c r="P29" s="6">
        <v>0.583</v>
      </c>
      <c r="Q29" s="9">
        <v>193999</v>
      </c>
      <c r="R29" s="9">
        <v>397737</v>
      </c>
      <c r="S29" s="6">
        <v>0.672</v>
      </c>
    </row>
    <row r="30" spans="1:19" ht="12.75">
      <c r="A30" t="s">
        <v>115</v>
      </c>
      <c r="B30" s="9">
        <v>566269</v>
      </c>
      <c r="C30" s="9">
        <v>20776</v>
      </c>
      <c r="D30" s="6">
        <v>0.035</v>
      </c>
      <c r="E30" s="9">
        <v>402583</v>
      </c>
      <c r="F30" s="9">
        <v>24794</v>
      </c>
      <c r="G30" s="6">
        <v>0.058</v>
      </c>
      <c r="H30" s="9">
        <v>284992</v>
      </c>
      <c r="I30" s="9">
        <v>52015</v>
      </c>
      <c r="J30" s="6">
        <v>0.154</v>
      </c>
      <c r="K30" s="9">
        <v>253434</v>
      </c>
      <c r="L30" s="9">
        <v>111169</v>
      </c>
      <c r="M30" s="6">
        <v>0.305</v>
      </c>
      <c r="N30" s="9">
        <v>156985</v>
      </c>
      <c r="O30" s="9">
        <v>136749</v>
      </c>
      <c r="P30" s="6">
        <v>0.466</v>
      </c>
      <c r="Q30" s="9">
        <v>111473</v>
      </c>
      <c r="R30" s="9">
        <v>136125</v>
      </c>
      <c r="S30" s="6">
        <v>0.55</v>
      </c>
    </row>
    <row r="31" spans="1:19" ht="12.75">
      <c r="A31" t="s">
        <v>116</v>
      </c>
      <c r="B31" s="9">
        <v>1879232</v>
      </c>
      <c r="C31" s="9">
        <v>12685</v>
      </c>
      <c r="D31" s="6">
        <v>0.007</v>
      </c>
      <c r="E31" s="9">
        <v>1515988</v>
      </c>
      <c r="F31" s="9">
        <v>33231</v>
      </c>
      <c r="G31" s="6">
        <v>0.021</v>
      </c>
      <c r="H31" s="9">
        <v>1179739</v>
      </c>
      <c r="I31" s="9">
        <v>54770</v>
      </c>
      <c r="J31" s="6">
        <v>0.044</v>
      </c>
      <c r="K31" s="9">
        <v>835720</v>
      </c>
      <c r="L31" s="9">
        <v>98531</v>
      </c>
      <c r="M31" s="6">
        <v>0.105</v>
      </c>
      <c r="N31" s="9">
        <v>483103</v>
      </c>
      <c r="O31" s="9">
        <v>183322</v>
      </c>
      <c r="P31" s="6">
        <v>0.275</v>
      </c>
      <c r="Q31" s="9">
        <v>276122</v>
      </c>
      <c r="R31" s="9">
        <v>180632</v>
      </c>
      <c r="S31" s="6">
        <v>0.395</v>
      </c>
    </row>
    <row r="32" spans="1:19" ht="12.75">
      <c r="A32" t="s">
        <v>117</v>
      </c>
      <c r="B32" s="9">
        <v>2460345</v>
      </c>
      <c r="C32" s="9">
        <v>12366</v>
      </c>
      <c r="D32" s="6">
        <v>0.005</v>
      </c>
      <c r="E32" s="9">
        <v>2103509</v>
      </c>
      <c r="F32" s="9">
        <v>36632</v>
      </c>
      <c r="G32" s="6">
        <v>0.017</v>
      </c>
      <c r="H32" s="9">
        <v>1770477</v>
      </c>
      <c r="I32" s="9">
        <v>65721</v>
      </c>
      <c r="J32" s="6">
        <v>0.036</v>
      </c>
      <c r="K32" s="9">
        <v>1529037</v>
      </c>
      <c r="L32" s="9">
        <v>161823</v>
      </c>
      <c r="M32" s="6">
        <v>0.096</v>
      </c>
      <c r="N32" s="9">
        <v>1097910</v>
      </c>
      <c r="O32" s="9">
        <v>259634</v>
      </c>
      <c r="P32" s="6">
        <v>0.191</v>
      </c>
      <c r="Q32" s="9">
        <v>941107</v>
      </c>
      <c r="R32" s="9">
        <v>196623</v>
      </c>
      <c r="S32" s="6">
        <v>0.173</v>
      </c>
    </row>
    <row r="33" spans="1:19" ht="12.75">
      <c r="A33" t="s">
        <v>118</v>
      </c>
      <c r="B33" s="9">
        <v>3815434</v>
      </c>
      <c r="C33" s="9">
        <v>32492</v>
      </c>
      <c r="D33" s="6">
        <v>0.008</v>
      </c>
      <c r="E33" s="9">
        <v>3385095</v>
      </c>
      <c r="F33" s="9">
        <v>63240</v>
      </c>
      <c r="G33" s="6">
        <v>0.018</v>
      </c>
      <c r="H33" s="9">
        <v>2718000</v>
      </c>
      <c r="I33" s="9">
        <v>123827</v>
      </c>
      <c r="J33" s="6">
        <v>0.044</v>
      </c>
      <c r="K33" s="9">
        <v>2248976</v>
      </c>
      <c r="L33" s="9">
        <v>299397</v>
      </c>
      <c r="M33" s="6">
        <v>0.117</v>
      </c>
      <c r="N33" s="9">
        <v>1368663</v>
      </c>
      <c r="O33" s="9">
        <v>531778</v>
      </c>
      <c r="P33" s="6">
        <v>0.28</v>
      </c>
      <c r="Q33" s="9">
        <v>897763</v>
      </c>
      <c r="R33" s="9">
        <v>539795</v>
      </c>
      <c r="S33" s="6">
        <v>0.375</v>
      </c>
    </row>
    <row r="34" spans="1:19" ht="12.75">
      <c r="A34" t="s">
        <v>119</v>
      </c>
      <c r="B34" s="9">
        <v>1824081</v>
      </c>
      <c r="C34" s="9">
        <v>24364</v>
      </c>
      <c r="D34" s="6">
        <v>0.013</v>
      </c>
      <c r="E34" s="9">
        <v>1486413</v>
      </c>
      <c r="F34" s="9">
        <v>42950</v>
      </c>
      <c r="G34" s="6">
        <v>0.028</v>
      </c>
      <c r="H34" s="9">
        <v>1119240</v>
      </c>
      <c r="I34" s="9">
        <v>99460</v>
      </c>
      <c r="J34" s="6">
        <v>0.082</v>
      </c>
      <c r="K34" s="9">
        <v>870316</v>
      </c>
      <c r="L34" s="9">
        <v>246459</v>
      </c>
      <c r="M34" s="6">
        <v>0.221</v>
      </c>
      <c r="N34" s="9">
        <v>477485</v>
      </c>
      <c r="O34" s="9">
        <v>415888</v>
      </c>
      <c r="P34" s="6">
        <v>0.466</v>
      </c>
      <c r="Q34" s="9">
        <v>334036</v>
      </c>
      <c r="R34" s="9">
        <v>399337</v>
      </c>
      <c r="S34" s="6">
        <v>0.545</v>
      </c>
    </row>
    <row r="35" spans="1:19" ht="12.75">
      <c r="A35" t="s">
        <v>120</v>
      </c>
      <c r="B35" s="9">
        <v>988572</v>
      </c>
      <c r="C35" s="9">
        <v>21851</v>
      </c>
      <c r="D35" s="6">
        <v>0.022</v>
      </c>
      <c r="E35" s="9">
        <v>838834</v>
      </c>
      <c r="F35" s="9">
        <v>65244</v>
      </c>
      <c r="G35" s="6">
        <v>0.072</v>
      </c>
      <c r="H35" s="9">
        <v>527732</v>
      </c>
      <c r="I35" s="9">
        <v>169362</v>
      </c>
      <c r="J35" s="6">
        <v>0.243</v>
      </c>
      <c r="K35" s="9">
        <v>328103</v>
      </c>
      <c r="L35" s="9">
        <v>300842</v>
      </c>
      <c r="M35" s="6">
        <v>0.478</v>
      </c>
      <c r="N35" s="9">
        <v>153723</v>
      </c>
      <c r="O35" s="9">
        <v>436580</v>
      </c>
      <c r="P35" s="6">
        <v>0.74</v>
      </c>
      <c r="Q35" s="9">
        <v>73780</v>
      </c>
      <c r="R35" s="9">
        <v>452457</v>
      </c>
      <c r="S35" s="6">
        <v>0.86</v>
      </c>
    </row>
    <row r="36" spans="1:19" ht="12.75">
      <c r="A36" t="s">
        <v>121</v>
      </c>
      <c r="B36" s="9">
        <v>2172297</v>
      </c>
      <c r="C36" s="9">
        <v>26832</v>
      </c>
      <c r="D36" s="6">
        <v>0.012</v>
      </c>
      <c r="E36" s="9">
        <v>1902964</v>
      </c>
      <c r="F36" s="9">
        <v>58199</v>
      </c>
      <c r="G36" s="6">
        <v>0.03</v>
      </c>
      <c r="H36" s="9">
        <v>1502256</v>
      </c>
      <c r="I36" s="9">
        <v>161867</v>
      </c>
      <c r="J36" s="6">
        <v>0.097</v>
      </c>
      <c r="K36" s="9">
        <v>1105195</v>
      </c>
      <c r="L36" s="9">
        <v>386078</v>
      </c>
      <c r="M36" s="6">
        <v>0.259</v>
      </c>
      <c r="N36" s="9">
        <v>600289</v>
      </c>
      <c r="O36" s="9">
        <v>617887</v>
      </c>
      <c r="P36" s="6">
        <v>0.507</v>
      </c>
      <c r="Q36" s="9">
        <v>465510</v>
      </c>
      <c r="R36" s="9">
        <v>617752</v>
      </c>
      <c r="S36" s="6">
        <v>0.57</v>
      </c>
    </row>
    <row r="37" spans="1:19" ht="12.75">
      <c r="A37" t="s">
        <v>122</v>
      </c>
      <c r="B37" s="9">
        <v>354144</v>
      </c>
      <c r="C37" s="9">
        <v>7011</v>
      </c>
      <c r="D37" s="6">
        <v>0.019</v>
      </c>
      <c r="E37" s="9">
        <v>304218</v>
      </c>
      <c r="F37" s="9">
        <v>10797</v>
      </c>
      <c r="G37" s="6">
        <v>0.034</v>
      </c>
      <c r="H37" s="9">
        <v>218558</v>
      </c>
      <c r="I37" s="9">
        <v>21746</v>
      </c>
      <c r="J37" s="6">
        <v>0.09</v>
      </c>
      <c r="K37" s="9">
        <v>185801</v>
      </c>
      <c r="L37" s="9">
        <v>47484</v>
      </c>
      <c r="M37" s="6">
        <v>0.204</v>
      </c>
      <c r="N37" s="9">
        <v>108687</v>
      </c>
      <c r="O37" s="9">
        <v>79120</v>
      </c>
      <c r="P37" s="6">
        <v>0.421</v>
      </c>
      <c r="Q37" s="9">
        <v>62906</v>
      </c>
      <c r="R37" s="9">
        <v>107367</v>
      </c>
      <c r="S37" s="6">
        <v>0.631</v>
      </c>
    </row>
    <row r="38" spans="1:19" ht="12.75">
      <c r="A38" t="s">
        <v>123</v>
      </c>
      <c r="B38" s="9">
        <v>655379</v>
      </c>
      <c r="C38" s="9">
        <v>5242</v>
      </c>
      <c r="D38" s="6">
        <v>0.008</v>
      </c>
      <c r="E38" s="9">
        <v>606962</v>
      </c>
      <c r="F38" s="9">
        <v>11737</v>
      </c>
      <c r="G38" s="6">
        <v>0.019</v>
      </c>
      <c r="H38" s="9">
        <v>480586</v>
      </c>
      <c r="I38" s="9">
        <v>31305</v>
      </c>
      <c r="J38" s="6">
        <v>0.061</v>
      </c>
      <c r="K38" s="9">
        <v>390252</v>
      </c>
      <c r="L38" s="9">
        <v>82663</v>
      </c>
      <c r="M38" s="6">
        <v>0.175</v>
      </c>
      <c r="N38" s="9">
        <v>230297</v>
      </c>
      <c r="O38" s="9">
        <v>171658</v>
      </c>
      <c r="P38" s="6">
        <v>0.427</v>
      </c>
      <c r="Q38" s="9">
        <v>157579</v>
      </c>
      <c r="R38" s="9">
        <v>214513</v>
      </c>
      <c r="S38" s="6">
        <v>0.577</v>
      </c>
    </row>
    <row r="39" spans="1:19" ht="12.75">
      <c r="A39" t="s">
        <v>124</v>
      </c>
      <c r="B39" s="9">
        <v>516156</v>
      </c>
      <c r="C39" s="9">
        <v>2702</v>
      </c>
      <c r="D39" s="6">
        <v>0.005</v>
      </c>
      <c r="E39" s="9">
        <v>332814</v>
      </c>
      <c r="F39" s="9">
        <v>4677</v>
      </c>
      <c r="G39" s="6">
        <v>0.014</v>
      </c>
      <c r="H39" s="9">
        <v>166150</v>
      </c>
      <c r="I39" s="9">
        <v>5485</v>
      </c>
      <c r="J39" s="6">
        <v>0.032</v>
      </c>
      <c r="K39" s="9">
        <v>91615</v>
      </c>
      <c r="L39" s="9">
        <v>9931</v>
      </c>
      <c r="M39" s="6">
        <v>0.098</v>
      </c>
      <c r="N39" s="9">
        <v>41071</v>
      </c>
      <c r="O39" s="9">
        <v>12433</v>
      </c>
      <c r="P39" s="6">
        <v>0.232</v>
      </c>
      <c r="Q39" s="9">
        <v>19199</v>
      </c>
      <c r="R39" s="9">
        <v>14930</v>
      </c>
      <c r="S39" s="6">
        <v>0.437</v>
      </c>
    </row>
    <row r="40" spans="1:19" ht="12.75">
      <c r="A40" t="s">
        <v>125</v>
      </c>
      <c r="B40" s="9">
        <v>497996</v>
      </c>
      <c r="C40" s="9">
        <v>5908</v>
      </c>
      <c r="D40" s="6">
        <v>0.012</v>
      </c>
      <c r="E40" s="9">
        <v>339098</v>
      </c>
      <c r="F40" s="9">
        <v>10117</v>
      </c>
      <c r="G40" s="6">
        <v>0.029</v>
      </c>
      <c r="H40" s="9">
        <v>229605</v>
      </c>
      <c r="I40" s="9">
        <v>17403</v>
      </c>
      <c r="J40" s="6">
        <v>0.07</v>
      </c>
      <c r="K40" s="9">
        <v>186897</v>
      </c>
      <c r="L40" s="9">
        <v>37523</v>
      </c>
      <c r="M40" s="6">
        <v>0.167</v>
      </c>
      <c r="N40" s="9">
        <v>119314</v>
      </c>
      <c r="O40" s="9">
        <v>61948</v>
      </c>
      <c r="P40" s="6">
        <v>0.342</v>
      </c>
      <c r="Q40" s="9">
        <v>91215</v>
      </c>
      <c r="R40" s="9">
        <v>58893</v>
      </c>
      <c r="S40" s="6">
        <v>0.392</v>
      </c>
    </row>
    <row r="41" spans="1:19" ht="12.75">
      <c r="A41" t="s">
        <v>126</v>
      </c>
      <c r="B41" s="9">
        <v>3059718</v>
      </c>
      <c r="C41" s="9">
        <v>15592</v>
      </c>
      <c r="D41" s="6">
        <v>0.005</v>
      </c>
      <c r="E41" s="9">
        <v>2642381</v>
      </c>
      <c r="F41" s="9">
        <v>45373</v>
      </c>
      <c r="G41" s="6">
        <v>0.017</v>
      </c>
      <c r="H41" s="9">
        <v>2244692</v>
      </c>
      <c r="I41" s="9">
        <v>57917</v>
      </c>
      <c r="J41" s="6">
        <v>0.025</v>
      </c>
      <c r="K41" s="9">
        <v>1868909</v>
      </c>
      <c r="L41" s="9">
        <v>129547</v>
      </c>
      <c r="M41" s="6">
        <v>0.065</v>
      </c>
      <c r="N41" s="9">
        <v>1240418</v>
      </c>
      <c r="O41" s="9">
        <v>217450</v>
      </c>
      <c r="P41" s="6">
        <v>0.149</v>
      </c>
      <c r="Q41" s="9">
        <v>920693</v>
      </c>
      <c r="R41" s="9">
        <v>210218</v>
      </c>
      <c r="S41" s="6">
        <v>0.186</v>
      </c>
    </row>
    <row r="42" spans="1:19" ht="12.75">
      <c r="A42" t="s">
        <v>127</v>
      </c>
      <c r="B42" s="9">
        <v>612087</v>
      </c>
      <c r="C42" s="9">
        <v>19971</v>
      </c>
      <c r="D42" s="6">
        <v>0.032</v>
      </c>
      <c r="E42" s="9">
        <v>469430</v>
      </c>
      <c r="F42" s="9">
        <v>23862</v>
      </c>
      <c r="G42" s="6">
        <v>0.048</v>
      </c>
      <c r="H42" s="9">
        <v>287672</v>
      </c>
      <c r="I42" s="9">
        <v>34226</v>
      </c>
      <c r="J42" s="6">
        <v>0.106</v>
      </c>
      <c r="K42" s="9">
        <v>224342</v>
      </c>
      <c r="L42" s="9">
        <v>57550</v>
      </c>
      <c r="M42" s="6">
        <v>0.204</v>
      </c>
      <c r="N42" s="9">
        <v>99308</v>
      </c>
      <c r="O42" s="9">
        <v>89687</v>
      </c>
      <c r="P42" s="6">
        <v>0.475</v>
      </c>
      <c r="Q42" s="9">
        <v>37301</v>
      </c>
      <c r="R42" s="9">
        <v>99538</v>
      </c>
      <c r="S42" s="6">
        <v>0.727</v>
      </c>
    </row>
    <row r="43" spans="1:19" ht="12.75">
      <c r="A43" t="s">
        <v>128</v>
      </c>
      <c r="B43" s="9">
        <v>7159544</v>
      </c>
      <c r="C43" s="9">
        <v>67347</v>
      </c>
      <c r="D43" s="6">
        <v>0.009</v>
      </c>
      <c r="E43" s="9">
        <v>6507921</v>
      </c>
      <c r="F43" s="9">
        <v>191163</v>
      </c>
      <c r="G43" s="6">
        <v>0.029</v>
      </c>
      <c r="H43" s="9">
        <v>5957098</v>
      </c>
      <c r="I43" s="9">
        <v>195165</v>
      </c>
      <c r="J43" s="6">
        <v>0.032</v>
      </c>
      <c r="K43" s="9">
        <v>5240221</v>
      </c>
      <c r="L43" s="9">
        <v>453460</v>
      </c>
      <c r="M43" s="6">
        <v>0.08</v>
      </c>
      <c r="N43" s="9">
        <v>3822868</v>
      </c>
      <c r="O43" s="9">
        <v>620749</v>
      </c>
      <c r="P43" s="6">
        <v>0.14</v>
      </c>
      <c r="Q43" s="9">
        <v>3020833</v>
      </c>
      <c r="R43" s="9">
        <v>655146</v>
      </c>
      <c r="S43" s="6">
        <v>0.178</v>
      </c>
    </row>
    <row r="44" spans="1:19" ht="12.75">
      <c r="A44" t="s">
        <v>129</v>
      </c>
      <c r="B44" s="9">
        <v>2775231</v>
      </c>
      <c r="C44" s="9">
        <v>42962</v>
      </c>
      <c r="D44" s="6">
        <v>0.015</v>
      </c>
      <c r="E44" s="9">
        <v>2107079</v>
      </c>
      <c r="F44" s="9">
        <v>115928</v>
      </c>
      <c r="G44" s="6">
        <v>0.052</v>
      </c>
      <c r="H44" s="9">
        <v>1365784</v>
      </c>
      <c r="I44" s="9">
        <v>252319</v>
      </c>
      <c r="J44" s="6">
        <v>0.156</v>
      </c>
      <c r="K44" s="9">
        <v>852121</v>
      </c>
      <c r="L44" s="9">
        <v>470718</v>
      </c>
      <c r="M44" s="6">
        <v>0.356</v>
      </c>
      <c r="N44" s="9">
        <v>361161</v>
      </c>
      <c r="O44" s="9">
        <v>666059</v>
      </c>
      <c r="P44" s="6">
        <v>0.648</v>
      </c>
      <c r="Q44" s="9">
        <v>183644</v>
      </c>
      <c r="R44" s="9">
        <v>590976</v>
      </c>
      <c r="S44" s="6">
        <v>0.763</v>
      </c>
    </row>
    <row r="45" spans="1:19" ht="12.75">
      <c r="A45" t="s">
        <v>130</v>
      </c>
      <c r="B45" s="9">
        <v>270763</v>
      </c>
      <c r="C45" s="9">
        <v>5577</v>
      </c>
      <c r="D45" s="6">
        <v>0.02</v>
      </c>
      <c r="E45" s="9">
        <v>241950</v>
      </c>
      <c r="F45" s="9">
        <v>10668</v>
      </c>
      <c r="G45" s="6">
        <v>0.042</v>
      </c>
      <c r="H45" s="9">
        <v>172699</v>
      </c>
      <c r="I45" s="9">
        <v>27635</v>
      </c>
      <c r="J45" s="6">
        <v>0.138</v>
      </c>
      <c r="K45" s="9">
        <v>130272</v>
      </c>
      <c r="L45" s="9">
        <v>64325</v>
      </c>
      <c r="M45" s="6">
        <v>0.331</v>
      </c>
      <c r="N45" s="9">
        <v>58152</v>
      </c>
      <c r="O45" s="9">
        <v>112487</v>
      </c>
      <c r="P45" s="6">
        <v>0.659</v>
      </c>
      <c r="Q45" s="9">
        <v>30314</v>
      </c>
      <c r="R45" s="9">
        <v>124647</v>
      </c>
      <c r="S45" s="6">
        <v>0.804</v>
      </c>
    </row>
    <row r="46" spans="1:19" ht="12.75">
      <c r="A46" t="s">
        <v>131</v>
      </c>
      <c r="B46" s="9">
        <v>4339037</v>
      </c>
      <c r="C46" s="9">
        <v>32908</v>
      </c>
      <c r="D46" s="6">
        <v>0.008</v>
      </c>
      <c r="E46" s="9">
        <v>3994575</v>
      </c>
      <c r="F46" s="9">
        <v>82701</v>
      </c>
      <c r="G46" s="6">
        <v>0.02</v>
      </c>
      <c r="H46" s="9">
        <v>3269060</v>
      </c>
      <c r="I46" s="9">
        <v>178108</v>
      </c>
      <c r="J46" s="6">
        <v>0.052</v>
      </c>
      <c r="K46" s="9">
        <v>2650545</v>
      </c>
      <c r="L46" s="9">
        <v>390407</v>
      </c>
      <c r="M46" s="6">
        <v>0.128</v>
      </c>
      <c r="N46" s="9">
        <v>1660123</v>
      </c>
      <c r="O46" s="9">
        <v>673766</v>
      </c>
      <c r="P46" s="6">
        <v>0.289</v>
      </c>
      <c r="Q46" s="9">
        <v>1153011</v>
      </c>
      <c r="R46" s="9">
        <v>709351</v>
      </c>
      <c r="S46" s="6">
        <v>0.381</v>
      </c>
    </row>
    <row r="47" spans="1:19" ht="12.75">
      <c r="A47" t="s">
        <v>132</v>
      </c>
      <c r="B47" s="9">
        <v>1392742</v>
      </c>
      <c r="C47" s="9">
        <v>13757</v>
      </c>
      <c r="D47" s="6">
        <v>0.01</v>
      </c>
      <c r="E47" s="9">
        <v>1203675</v>
      </c>
      <c r="F47" s="9">
        <v>25004</v>
      </c>
      <c r="G47" s="6">
        <v>0.02</v>
      </c>
      <c r="H47" s="9">
        <v>871214</v>
      </c>
      <c r="I47" s="9">
        <v>66426</v>
      </c>
      <c r="J47" s="6">
        <v>0.071</v>
      </c>
      <c r="K47" s="9">
        <v>645707</v>
      </c>
      <c r="L47" s="9">
        <v>169902</v>
      </c>
      <c r="M47" s="6">
        <v>0.208</v>
      </c>
      <c r="N47" s="9">
        <v>365849</v>
      </c>
      <c r="O47" s="9">
        <v>324931</v>
      </c>
      <c r="P47" s="6">
        <v>0.47</v>
      </c>
      <c r="Q47" s="9">
        <v>199870</v>
      </c>
      <c r="R47" s="9">
        <v>409846</v>
      </c>
      <c r="S47" s="6">
        <v>0.672</v>
      </c>
    </row>
    <row r="48" spans="1:19" ht="12.75">
      <c r="A48" t="s">
        <v>133</v>
      </c>
      <c r="B48" s="9">
        <v>1183174</v>
      </c>
      <c r="C48" s="9">
        <v>10393</v>
      </c>
      <c r="D48" s="6">
        <v>0.009</v>
      </c>
      <c r="E48" s="9">
        <v>1051581</v>
      </c>
      <c r="F48" s="9">
        <v>19713</v>
      </c>
      <c r="G48" s="6">
        <v>0.018</v>
      </c>
      <c r="H48" s="9">
        <v>708818</v>
      </c>
      <c r="I48" s="9">
        <v>26425</v>
      </c>
      <c r="J48" s="6">
        <v>0.036</v>
      </c>
      <c r="K48" s="9">
        <v>561370</v>
      </c>
      <c r="L48" s="9">
        <v>61356</v>
      </c>
      <c r="M48" s="6">
        <v>0.099</v>
      </c>
      <c r="N48" s="9">
        <v>387040</v>
      </c>
      <c r="O48" s="9">
        <v>121796</v>
      </c>
      <c r="P48" s="6">
        <v>0.239</v>
      </c>
      <c r="Q48" s="9">
        <v>214160</v>
      </c>
      <c r="R48" s="9">
        <v>135575</v>
      </c>
      <c r="S48" s="6">
        <v>0.388</v>
      </c>
    </row>
    <row r="49" spans="1:19" ht="12.75">
      <c r="A49" t="s">
        <v>134</v>
      </c>
      <c r="B49" s="9">
        <v>4891083</v>
      </c>
      <c r="C49" s="9">
        <v>47057</v>
      </c>
      <c r="D49" s="6">
        <v>0.01</v>
      </c>
      <c r="E49" s="9">
        <v>4396803</v>
      </c>
      <c r="F49" s="9">
        <v>112529</v>
      </c>
      <c r="G49" s="6">
        <v>0.025</v>
      </c>
      <c r="H49" s="9">
        <v>3677606</v>
      </c>
      <c r="I49" s="9">
        <v>198605</v>
      </c>
      <c r="J49" s="6">
        <v>0.051</v>
      </c>
      <c r="K49" s="9">
        <v>3176707</v>
      </c>
      <c r="L49" s="9">
        <v>404339</v>
      </c>
      <c r="M49" s="6">
        <v>0.113</v>
      </c>
      <c r="N49" s="9">
        <v>2153876</v>
      </c>
      <c r="O49" s="9">
        <v>794533</v>
      </c>
      <c r="P49" s="6">
        <v>0.269</v>
      </c>
      <c r="Q49" s="9">
        <v>1531167</v>
      </c>
      <c r="R49" s="9">
        <v>908201</v>
      </c>
      <c r="S49" s="6">
        <v>0.372</v>
      </c>
    </row>
    <row r="50" spans="1:19" ht="12.75">
      <c r="A50" t="s">
        <v>135</v>
      </c>
      <c r="B50" s="9">
        <v>412319</v>
      </c>
      <c r="C50" s="9">
        <v>2253</v>
      </c>
      <c r="D50" s="6">
        <v>0.005</v>
      </c>
      <c r="E50" s="9">
        <v>355765</v>
      </c>
      <c r="F50" s="9">
        <v>6868</v>
      </c>
      <c r="G50" s="6">
        <v>0.019</v>
      </c>
      <c r="H50" s="9">
        <v>296855</v>
      </c>
      <c r="I50" s="9">
        <v>9646</v>
      </c>
      <c r="J50" s="6">
        <v>0.031</v>
      </c>
      <c r="K50" s="9">
        <v>247741</v>
      </c>
      <c r="L50" s="9">
        <v>38971</v>
      </c>
      <c r="M50" s="6">
        <v>0.136</v>
      </c>
      <c r="N50" s="9">
        <v>150541</v>
      </c>
      <c r="O50" s="9">
        <v>88621</v>
      </c>
      <c r="P50" s="6">
        <v>0.371</v>
      </c>
      <c r="Q50" s="9">
        <v>149455</v>
      </c>
      <c r="R50" s="9">
        <v>46766</v>
      </c>
      <c r="S50" s="6">
        <v>0.238</v>
      </c>
    </row>
    <row r="51" spans="1:19" ht="12.75">
      <c r="A51" t="s">
        <v>136</v>
      </c>
      <c r="B51" s="9">
        <v>1403978</v>
      </c>
      <c r="C51" s="9">
        <v>20177</v>
      </c>
      <c r="D51" s="6">
        <v>0.014</v>
      </c>
      <c r="E51" s="9">
        <v>1064227</v>
      </c>
      <c r="F51" s="9">
        <v>57221</v>
      </c>
      <c r="G51" s="6">
        <v>0.051</v>
      </c>
      <c r="H51" s="9">
        <v>655455</v>
      </c>
      <c r="I51" s="9">
        <v>149300</v>
      </c>
      <c r="J51" s="6">
        <v>0.186</v>
      </c>
      <c r="K51" s="9">
        <v>417049</v>
      </c>
      <c r="L51" s="9">
        <v>261306</v>
      </c>
      <c r="M51" s="6">
        <v>0.385</v>
      </c>
      <c r="N51" s="9">
        <v>188609</v>
      </c>
      <c r="O51" s="9">
        <v>351205</v>
      </c>
      <c r="P51" s="6">
        <v>0.651</v>
      </c>
      <c r="Q51" s="9">
        <v>92195</v>
      </c>
      <c r="R51" s="9">
        <v>343012</v>
      </c>
      <c r="S51" s="6">
        <v>0.788</v>
      </c>
    </row>
    <row r="52" spans="1:19" ht="12.75">
      <c r="A52" t="s">
        <v>137</v>
      </c>
      <c r="B52" s="9">
        <v>286513</v>
      </c>
      <c r="C52" s="9">
        <v>5923</v>
      </c>
      <c r="D52" s="6">
        <v>0.02</v>
      </c>
      <c r="E52" s="9">
        <v>257887</v>
      </c>
      <c r="F52" s="9">
        <v>11607</v>
      </c>
      <c r="G52" s="6">
        <v>0.043</v>
      </c>
      <c r="H52" s="9">
        <v>191661</v>
      </c>
      <c r="I52" s="9">
        <v>30059</v>
      </c>
      <c r="J52" s="6">
        <v>0.136</v>
      </c>
      <c r="K52" s="9">
        <v>150911</v>
      </c>
      <c r="L52" s="9">
        <v>65538</v>
      </c>
      <c r="M52" s="6">
        <v>0.303</v>
      </c>
      <c r="N52" s="9">
        <v>73189</v>
      </c>
      <c r="O52" s="9">
        <v>116074</v>
      </c>
      <c r="P52" s="6">
        <v>0.613</v>
      </c>
      <c r="Q52" s="9">
        <v>43362</v>
      </c>
      <c r="R52" s="9">
        <v>127642</v>
      </c>
      <c r="S52" s="6">
        <v>0.746</v>
      </c>
    </row>
    <row r="53" spans="1:19" ht="12.75">
      <c r="A53" t="s">
        <v>138</v>
      </c>
      <c r="B53" s="9">
        <v>1993707</v>
      </c>
      <c r="C53" s="9">
        <v>32360</v>
      </c>
      <c r="D53" s="6">
        <v>0.016</v>
      </c>
      <c r="E53" s="9">
        <v>1657075</v>
      </c>
      <c r="F53" s="9">
        <v>79772</v>
      </c>
      <c r="G53" s="6">
        <v>0.046</v>
      </c>
      <c r="H53" s="9">
        <v>1104463</v>
      </c>
      <c r="I53" s="9">
        <v>192543</v>
      </c>
      <c r="J53" s="6">
        <v>0.148</v>
      </c>
      <c r="K53" s="9">
        <v>706248</v>
      </c>
      <c r="L53" s="9">
        <v>378074</v>
      </c>
      <c r="M53" s="6">
        <v>0.349</v>
      </c>
      <c r="N53" s="9">
        <v>328599</v>
      </c>
      <c r="O53" s="9">
        <v>565689</v>
      </c>
      <c r="P53" s="6">
        <v>0.633</v>
      </c>
      <c r="Q53" s="9">
        <v>171910</v>
      </c>
      <c r="R53" s="9">
        <v>533810</v>
      </c>
      <c r="S53" s="6">
        <v>0.756</v>
      </c>
    </row>
    <row r="54" spans="1:19" ht="12.75">
      <c r="A54" t="s">
        <v>139</v>
      </c>
      <c r="B54" s="9">
        <v>6923924</v>
      </c>
      <c r="C54" s="9">
        <v>85075</v>
      </c>
      <c r="D54" s="6">
        <v>0.012</v>
      </c>
      <c r="E54" s="9">
        <v>5338780</v>
      </c>
      <c r="F54" s="9">
        <v>141636</v>
      </c>
      <c r="G54" s="6">
        <v>0.026</v>
      </c>
      <c r="H54" s="9">
        <v>3517023</v>
      </c>
      <c r="I54" s="9">
        <v>291383</v>
      </c>
      <c r="J54" s="6">
        <v>0.077</v>
      </c>
      <c r="K54" s="9">
        <v>2526847</v>
      </c>
      <c r="L54" s="9">
        <v>626106</v>
      </c>
      <c r="M54" s="6">
        <v>0.199</v>
      </c>
      <c r="N54" s="9">
        <v>1265429</v>
      </c>
      <c r="O54" s="9">
        <v>1053982</v>
      </c>
      <c r="P54" s="6">
        <v>0.454</v>
      </c>
      <c r="Q54" s="9">
        <v>647231</v>
      </c>
      <c r="R54" s="9">
        <v>1060814</v>
      </c>
      <c r="S54" s="6">
        <v>0.621</v>
      </c>
    </row>
    <row r="55" spans="1:19" ht="12.75">
      <c r="A55" t="s">
        <v>140</v>
      </c>
      <c r="B55" s="9">
        <v>592522</v>
      </c>
      <c r="C55" s="9">
        <v>5866</v>
      </c>
      <c r="D55" s="6">
        <v>0.01</v>
      </c>
      <c r="E55" s="9">
        <v>475359</v>
      </c>
      <c r="F55" s="9">
        <v>5385</v>
      </c>
      <c r="G55" s="6">
        <v>0.011</v>
      </c>
      <c r="H55" s="9">
        <v>303257</v>
      </c>
      <c r="I55" s="9">
        <v>8557</v>
      </c>
      <c r="J55" s="6">
        <v>0.027</v>
      </c>
      <c r="K55" s="9">
        <v>246495</v>
      </c>
      <c r="L55" s="9">
        <v>16087</v>
      </c>
      <c r="M55" s="6">
        <v>0.061</v>
      </c>
      <c r="N55" s="9">
        <v>159248</v>
      </c>
      <c r="O55" s="9">
        <v>35845</v>
      </c>
      <c r="P55" s="6">
        <v>0.184</v>
      </c>
      <c r="Q55" s="9">
        <v>84665</v>
      </c>
      <c r="R55" s="9">
        <v>54807</v>
      </c>
      <c r="S55" s="6">
        <v>0.393</v>
      </c>
    </row>
    <row r="56" spans="1:19" ht="12.75">
      <c r="A56" t="s">
        <v>141</v>
      </c>
      <c r="B56" s="9">
        <v>265092</v>
      </c>
      <c r="C56" s="9">
        <v>6122</v>
      </c>
      <c r="D56" s="6">
        <v>0.023</v>
      </c>
      <c r="E56" s="9">
        <v>189429</v>
      </c>
      <c r="F56" s="9">
        <v>6515</v>
      </c>
      <c r="G56" s="6">
        <v>0.033</v>
      </c>
      <c r="H56" s="9">
        <v>136647</v>
      </c>
      <c r="I56" s="9">
        <v>12454</v>
      </c>
      <c r="J56" s="6">
        <v>0.084</v>
      </c>
      <c r="K56" s="9">
        <v>110817</v>
      </c>
      <c r="L56" s="9">
        <v>25490</v>
      </c>
      <c r="M56" s="6">
        <v>0.187</v>
      </c>
      <c r="N56" s="9">
        <v>78520</v>
      </c>
      <c r="O56" s="9">
        <v>38833</v>
      </c>
      <c r="P56" s="6">
        <v>0.331</v>
      </c>
      <c r="Q56" s="9">
        <v>59934</v>
      </c>
      <c r="R56" s="9">
        <v>42282</v>
      </c>
      <c r="S56" s="6">
        <v>0.414</v>
      </c>
    </row>
    <row r="57" spans="1:19" ht="12.75">
      <c r="A57" t="s">
        <v>142</v>
      </c>
      <c r="B57" s="9">
        <v>2450215</v>
      </c>
      <c r="C57" s="9">
        <v>46119</v>
      </c>
      <c r="D57" s="6">
        <v>0.018</v>
      </c>
      <c r="E57" s="9">
        <v>1897362</v>
      </c>
      <c r="F57" s="9">
        <v>101331</v>
      </c>
      <c r="G57" s="6">
        <v>0.051</v>
      </c>
      <c r="H57" s="9">
        <v>1284834</v>
      </c>
      <c r="I57" s="9">
        <v>199317</v>
      </c>
      <c r="J57" s="6">
        <v>0.134</v>
      </c>
      <c r="K57" s="9">
        <v>848051</v>
      </c>
      <c r="L57" s="9">
        <v>320590</v>
      </c>
      <c r="M57" s="6">
        <v>0.274</v>
      </c>
      <c r="N57" s="9">
        <v>439612</v>
      </c>
      <c r="O57" s="9">
        <v>432033</v>
      </c>
      <c r="P57" s="6">
        <v>0.496</v>
      </c>
      <c r="Q57" s="9">
        <v>219632</v>
      </c>
      <c r="R57" s="9">
        <v>405785</v>
      </c>
      <c r="S57" s="6">
        <v>0.649</v>
      </c>
    </row>
    <row r="58" spans="1:19" ht="12.75">
      <c r="A58" t="s">
        <v>143</v>
      </c>
      <c r="B58" s="9">
        <v>2013760</v>
      </c>
      <c r="C58" s="9">
        <v>18618</v>
      </c>
      <c r="D58" s="6">
        <v>0.009</v>
      </c>
      <c r="E58" s="9">
        <v>1623003</v>
      </c>
      <c r="F58" s="9">
        <v>27408</v>
      </c>
      <c r="G58" s="6">
        <v>0.017</v>
      </c>
      <c r="H58" s="9">
        <v>1162677</v>
      </c>
      <c r="I58" s="9">
        <v>41510</v>
      </c>
      <c r="J58" s="6">
        <v>0.034</v>
      </c>
      <c r="K58" s="9">
        <v>910991</v>
      </c>
      <c r="L58" s="9">
        <v>98493</v>
      </c>
      <c r="M58" s="6">
        <v>0.098</v>
      </c>
      <c r="N58" s="9">
        <v>633178</v>
      </c>
      <c r="O58" s="9">
        <v>149042</v>
      </c>
      <c r="P58" s="6">
        <v>0.191</v>
      </c>
      <c r="Q58" s="9">
        <v>359737</v>
      </c>
      <c r="R58" s="9">
        <v>198333</v>
      </c>
      <c r="S58" s="6">
        <v>0.355</v>
      </c>
    </row>
    <row r="59" spans="1:19" ht="12.75">
      <c r="A59" t="s">
        <v>144</v>
      </c>
      <c r="B59" s="9">
        <v>756226</v>
      </c>
      <c r="C59" s="9">
        <v>25069</v>
      </c>
      <c r="D59" s="6">
        <v>0.032</v>
      </c>
      <c r="E59" s="9">
        <v>685896</v>
      </c>
      <c r="F59" s="9">
        <v>50456</v>
      </c>
      <c r="G59" s="6">
        <v>0.069</v>
      </c>
      <c r="H59" s="9">
        <v>483693</v>
      </c>
      <c r="I59" s="9">
        <v>108678</v>
      </c>
      <c r="J59" s="6">
        <v>0.183</v>
      </c>
      <c r="K59" s="9">
        <v>388678</v>
      </c>
      <c r="L59" s="9">
        <v>185676</v>
      </c>
      <c r="M59" s="6">
        <v>0.323</v>
      </c>
      <c r="N59" s="9">
        <v>243295</v>
      </c>
      <c r="O59" s="9">
        <v>284365</v>
      </c>
      <c r="P59" s="6">
        <v>0.539</v>
      </c>
      <c r="Q59" s="9">
        <v>148316</v>
      </c>
      <c r="R59" s="9">
        <v>282844</v>
      </c>
      <c r="S59" s="6">
        <v>0.656</v>
      </c>
    </row>
    <row r="60" spans="1:19" ht="12.75">
      <c r="A60" t="s">
        <v>145</v>
      </c>
      <c r="B60" s="9">
        <v>2025997</v>
      </c>
      <c r="C60" s="9">
        <v>29777</v>
      </c>
      <c r="D60" s="6">
        <v>0.014</v>
      </c>
      <c r="E60" s="9">
        <v>1708608</v>
      </c>
      <c r="F60" s="9">
        <v>44361</v>
      </c>
      <c r="G60" s="6">
        <v>0.025</v>
      </c>
      <c r="H60" s="9">
        <v>1312733</v>
      </c>
      <c r="I60" s="9">
        <v>101372</v>
      </c>
      <c r="J60" s="6">
        <v>0.072</v>
      </c>
      <c r="K60" s="9">
        <v>1067474</v>
      </c>
      <c r="L60" s="9">
        <v>221025</v>
      </c>
      <c r="M60" s="6">
        <v>0.172</v>
      </c>
      <c r="N60" s="9">
        <v>607031</v>
      </c>
      <c r="O60" s="9">
        <v>417746</v>
      </c>
      <c r="P60" s="6">
        <v>0.408</v>
      </c>
      <c r="Q60" s="9">
        <v>439018</v>
      </c>
      <c r="R60" s="9">
        <v>417575</v>
      </c>
      <c r="S60" s="6">
        <v>0.487</v>
      </c>
    </row>
    <row r="61" spans="1:19" ht="12.75">
      <c r="A61" t="s">
        <v>146</v>
      </c>
      <c r="B61" s="9">
        <v>200194</v>
      </c>
      <c r="C61" s="9">
        <v>3217</v>
      </c>
      <c r="D61" s="6">
        <v>0.016</v>
      </c>
      <c r="E61" s="9">
        <v>178195</v>
      </c>
      <c r="F61" s="9">
        <v>4173</v>
      </c>
      <c r="G61" s="6">
        <v>0.023</v>
      </c>
      <c r="H61" s="9">
        <v>107611</v>
      </c>
      <c r="I61" s="9">
        <v>6719</v>
      </c>
      <c r="J61" s="6">
        <v>0.059</v>
      </c>
      <c r="K61" s="9">
        <v>95180</v>
      </c>
      <c r="L61" s="9">
        <v>17900</v>
      </c>
      <c r="M61" s="6">
        <v>0.158</v>
      </c>
      <c r="N61" s="9">
        <v>55090</v>
      </c>
      <c r="O61" s="9">
        <v>33931</v>
      </c>
      <c r="P61" s="6">
        <v>0.381</v>
      </c>
      <c r="Q61" s="9">
        <v>30164</v>
      </c>
      <c r="R61" s="9">
        <v>43501</v>
      </c>
      <c r="S61" s="6">
        <v>0.591</v>
      </c>
    </row>
    <row r="64" ht="12.75">
      <c r="A64" t="s">
        <v>148</v>
      </c>
    </row>
    <row r="66" ht="15.75">
      <c r="A66" s="10" t="s">
        <v>149</v>
      </c>
    </row>
    <row r="67" ht="12.75">
      <c r="A67" s="11" t="s">
        <v>150</v>
      </c>
    </row>
    <row r="68" ht="12.75">
      <c r="A68" s="12" t="s">
        <v>151</v>
      </c>
    </row>
    <row r="69" ht="12.75">
      <c r="A69" s="11" t="s">
        <v>152</v>
      </c>
    </row>
    <row r="70" ht="12.75">
      <c r="A70" s="11" t="s">
        <v>153</v>
      </c>
    </row>
    <row r="71" ht="12.75">
      <c r="A71" s="11" t="s">
        <v>86</v>
      </c>
    </row>
  </sheetData>
  <mergeCells count="18">
    <mergeCell ref="L4:M4"/>
    <mergeCell ref="L5:M5"/>
    <mergeCell ref="O4:P4"/>
    <mergeCell ref="O5:P5"/>
    <mergeCell ref="F4:G4"/>
    <mergeCell ref="F5:G5"/>
    <mergeCell ref="I4:J4"/>
    <mergeCell ref="I5:J5"/>
    <mergeCell ref="B3:D3"/>
    <mergeCell ref="C5:D5"/>
    <mergeCell ref="C4:D4"/>
    <mergeCell ref="R4:S4"/>
    <mergeCell ref="E3:G3"/>
    <mergeCell ref="H3:J3"/>
    <mergeCell ref="K3:M3"/>
    <mergeCell ref="N3:P3"/>
    <mergeCell ref="R5:S5"/>
    <mergeCell ref="Q3:S3"/>
  </mergeCells>
  <printOptions/>
  <pageMargins left="0.75" right="0.75" top="1" bottom="1" header="0.5" footer="0.5"/>
  <pageSetup horizontalDpi="300" verticalDpi="3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MISM</dc:creator>
  <cp:keywords/>
  <dc:description/>
  <cp:lastModifiedBy>Annis Whitlow</cp:lastModifiedBy>
  <dcterms:created xsi:type="dcterms:W3CDTF">2004-10-05T02:56:06Z</dcterms:created>
  <dcterms:modified xsi:type="dcterms:W3CDTF">2005-07-14T17:45:40Z</dcterms:modified>
  <cp:category/>
  <cp:version/>
  <cp:contentType/>
  <cp:contentStatus/>
</cp:coreProperties>
</file>