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<sst xmlns="http://schemas.openxmlformats.org/spreadsheetml/2006/main" count="52" uniqueCount="50">
  <si>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Strategic Management</t>
  </si>
  <si>
    <t>John D. Macomber</t>
  </si>
  <si>
    <t>Poland's A2 Motorway  (HBS 9-202-030)</t>
  </si>
  <si>
    <t>Fundamentals of the Economic Deal</t>
  </si>
  <si>
    <t>STEPS</t>
  </si>
  <si>
    <t>Identify the players  (on a separate exhibit)</t>
  </si>
  <si>
    <t>Follow the money:  The Basics:</t>
  </si>
  <si>
    <t>Where does the REVENUE come from?</t>
  </si>
  <si>
    <t>What is the OPERATING EXPENSE?</t>
  </si>
  <si>
    <t>What is the ANNUAL OPERATING MARGIN?</t>
  </si>
  <si>
    <t>What is the FIRST COST to build it?</t>
  </si>
  <si>
    <t>To simplify, a) use the original projections and b) pick a "stable" year in the future as a start.</t>
  </si>
  <si>
    <t>The learning point in this case at this time is to cut through the complexity and get the basic issues.</t>
  </si>
  <si>
    <t>The actual case study is written for a finance class - but we will not go into those details here.</t>
  </si>
  <si>
    <t>From Exhibit 9 (the numbers are close to those in Exhibit 8):</t>
  </si>
  <si>
    <t>Revenue</t>
  </si>
  <si>
    <t>Operating Cost</t>
  </si>
  <si>
    <t>Million PLN</t>
  </si>
  <si>
    <t>Annual Operating Margin</t>
  </si>
  <si>
    <t>Free Cash Flow (to service bonds)</t>
  </si>
  <si>
    <t>Pro Forma</t>
  </si>
  <si>
    <t>Operations</t>
  </si>
  <si>
    <t>Cost</t>
  </si>
  <si>
    <t>Design</t>
  </si>
  <si>
    <t>Construction</t>
  </si>
  <si>
    <t>Subtotal</t>
  </si>
  <si>
    <t>Other</t>
  </si>
  <si>
    <t>Senior Loan</t>
  </si>
  <si>
    <t>Debt Service on Senior Loan</t>
  </si>
  <si>
    <t>Bond Issue (zero-coupon)?</t>
  </si>
  <si>
    <t>Bond Interest</t>
  </si>
  <si>
    <t>AWSA Subord Debt &amp; Equity</t>
  </si>
  <si>
    <t>Million Euros @</t>
  </si>
  <si>
    <r>
      <t xml:space="preserve">Sources of Funds </t>
    </r>
    <r>
      <rPr>
        <sz val="10"/>
        <rFont val="Arial"/>
        <family val="2"/>
      </rPr>
      <t>(Exhibit 7)</t>
    </r>
  </si>
  <si>
    <t>What If</t>
  </si>
  <si>
    <t>Free Cash</t>
  </si>
  <si>
    <t>AWSA Cash In:</t>
  </si>
  <si>
    <t>Cash / Cash Return as an example:</t>
  </si>
  <si>
    <t>Revenue Down</t>
  </si>
  <si>
    <t>What if</t>
  </si>
  <si>
    <t>Costs Up</t>
  </si>
  <si>
    <t xml:space="preserve">    Total</t>
  </si>
  <si>
    <t xml:space="preserve">   Total</t>
  </si>
  <si>
    <t>To Illustrate Cash/Cash (this is not the actual deal)</t>
  </si>
  <si>
    <t>What are the SOURCES OF INVESTMENT funds?</t>
  </si>
  <si>
    <t xml:space="preserve">"What If" analysis.  What if the revenues are below projections?  </t>
  </si>
  <si>
    <t>What if the costs are above projections?</t>
  </si>
  <si>
    <t xml:space="preserve">This worksheet is intended to illustrate how to get at some of the simple </t>
  </si>
  <si>
    <t>fundamentals of the economics, for basic discussion purposes.</t>
  </si>
  <si>
    <t>What is the "Stabilized Pro Forma?" -  Pick 2007 since it is after the ramp-up and before the refinancing.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</si>
</sst>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38" fontId="0" fillId="0" borderId="0" xfId="0" applyAlignment="1">
      <alignment/>
    </xf>
    <xf numFmtId="38" fontId="0" fillId="0" borderId="0" xfId="0" applyAlignment="1">
      <alignment horizontal="center"/>
    </xf>
    <xf numFmtId="1" fontId="0" fillId="0" borderId="0" xfId="0" applyNumberFormat="1" applyAlignment="1">
      <alignment/>
    </xf>
    <xf numFmtId="38" fontId="2" fillId="0" borderId="0" xfId="0" applyFont="1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38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3" fillId="0" borderId="1" xfId="0" applyNumberFormat="1" applyFont="1" applyBorder="1" applyAlignment="1">
      <alignment/>
    </xf>
    <xf numFmtId="38" fontId="0" fillId="0" borderId="1" xfId="0" applyBorder="1" applyAlignment="1">
      <alignment/>
    </xf>
    <xf numFmtId="10" fontId="0" fillId="0" borderId="1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B28" sqref="B28"/>
    </sheetView>
  </sheetViews>
  <sheetFormatPr defaultColWidth="9.140625" defaultRowHeight="12.75"/>
  <cols>
    <col min="3" max="3" width="11.421875" style="0" customWidth="1"/>
    <col min="4" max="4" width="11.00390625" style="0" customWidth="1"/>
    <col min="5" max="5" width="14.28125" style="0" bestFit="1" customWidth="1"/>
    <col min="8" max="8" width="8.14062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ht="12.75">
      <c r="A5" t="s">
        <v>3</v>
      </c>
    </row>
    <row r="7" ht="12.75">
      <c r="A7" t="s">
        <v>47</v>
      </c>
    </row>
    <row r="8" ht="12.75">
      <c r="A8" t="s">
        <v>48</v>
      </c>
    </row>
    <row r="10" ht="12.75">
      <c r="A10" t="s">
        <v>4</v>
      </c>
    </row>
    <row r="11" spans="1:2" ht="12.75">
      <c r="A11">
        <v>1</v>
      </c>
      <c r="B11" t="s">
        <v>5</v>
      </c>
    </row>
    <row r="12" spans="1:2" ht="12.75">
      <c r="A12">
        <v>2</v>
      </c>
      <c r="B12" t="s">
        <v>6</v>
      </c>
    </row>
    <row r="13" ht="12.75">
      <c r="C13" t="s">
        <v>7</v>
      </c>
    </row>
    <row r="14" ht="12.75">
      <c r="C14" t="s">
        <v>8</v>
      </c>
    </row>
    <row r="15" ht="12.75">
      <c r="C15" t="s">
        <v>9</v>
      </c>
    </row>
    <row r="16" ht="12.75">
      <c r="C16" t="s">
        <v>10</v>
      </c>
    </row>
    <row r="17" ht="12.75">
      <c r="C17" t="s">
        <v>44</v>
      </c>
    </row>
    <row r="18" spans="1:2" ht="12.75">
      <c r="A18">
        <v>3</v>
      </c>
      <c r="B18" t="s">
        <v>11</v>
      </c>
    </row>
    <row r="19" spans="1:2" ht="12.75">
      <c r="A19">
        <v>4</v>
      </c>
      <c r="B19" t="s">
        <v>45</v>
      </c>
    </row>
    <row r="20" ht="12.75">
      <c r="B20" t="s">
        <v>46</v>
      </c>
    </row>
    <row r="22" ht="12.75">
      <c r="A22" t="s">
        <v>12</v>
      </c>
    </row>
    <row r="23" ht="12.75">
      <c r="A23" t="s">
        <v>13</v>
      </c>
    </row>
    <row r="25" ht="12.75">
      <c r="A25" t="s">
        <v>49</v>
      </c>
    </row>
    <row r="27" ht="12.75">
      <c r="A27" t="s">
        <v>14</v>
      </c>
    </row>
    <row r="29" spans="4:9" ht="12.75">
      <c r="D29" s="1" t="s">
        <v>20</v>
      </c>
      <c r="E29" s="1" t="s">
        <v>20</v>
      </c>
      <c r="G29" t="s">
        <v>34</v>
      </c>
      <c r="I29" t="s">
        <v>39</v>
      </c>
    </row>
    <row r="30" spans="4:9" ht="12.75">
      <c r="D30" s="1">
        <v>2007</v>
      </c>
      <c r="E30" s="1">
        <v>2007</v>
      </c>
      <c r="G30" t="s">
        <v>38</v>
      </c>
      <c r="I30" t="s">
        <v>40</v>
      </c>
    </row>
    <row r="31" spans="4:9" ht="12.75">
      <c r="D31" s="1" t="s">
        <v>17</v>
      </c>
      <c r="E31" s="1" t="s">
        <v>32</v>
      </c>
      <c r="G31" s="4">
        <v>0.5</v>
      </c>
      <c r="I31" s="6">
        <v>0.25</v>
      </c>
    </row>
    <row r="32" spans="4:5" ht="12.75">
      <c r="D32" s="1"/>
      <c r="E32" s="1">
        <v>4</v>
      </c>
    </row>
    <row r="33" spans="1:5" ht="13.5" thickBot="1">
      <c r="A33" s="3" t="s">
        <v>21</v>
      </c>
      <c r="D33" s="1"/>
      <c r="E33" s="1"/>
    </row>
    <row r="34" spans="1:9" ht="13.5" thickBot="1">
      <c r="A34" t="s">
        <v>15</v>
      </c>
      <c r="D34">
        <f>318</f>
        <v>318</v>
      </c>
      <c r="E34" s="2">
        <f>D34/E$32</f>
        <v>79.5</v>
      </c>
      <c r="G34" s="9">
        <f>E34*G31</f>
        <v>39.75</v>
      </c>
      <c r="I34" s="2">
        <f>E34</f>
        <v>79.5</v>
      </c>
    </row>
    <row r="35" spans="1:9" ht="12.75">
      <c r="A35" t="s">
        <v>16</v>
      </c>
      <c r="D35" s="7">
        <v>74</v>
      </c>
      <c r="E35" s="8">
        <f>D35/E$32</f>
        <v>18.5</v>
      </c>
      <c r="F35" s="7"/>
      <c r="G35" s="8">
        <f>E35</f>
        <v>18.5</v>
      </c>
      <c r="H35" s="7"/>
      <c r="I35" s="8">
        <f>E35</f>
        <v>18.5</v>
      </c>
    </row>
    <row r="36" spans="1:9" ht="12.75">
      <c r="A36" t="s">
        <v>18</v>
      </c>
      <c r="D36">
        <f>D34-D35</f>
        <v>244</v>
      </c>
      <c r="E36">
        <f>E34-E35</f>
        <v>61</v>
      </c>
      <c r="G36" s="2">
        <f>G34-G35</f>
        <v>21.25</v>
      </c>
      <c r="I36" s="2">
        <f>E36</f>
        <v>61</v>
      </c>
    </row>
    <row r="37" spans="5:9" ht="12.75">
      <c r="E37" s="2"/>
      <c r="G37" s="2"/>
      <c r="I37" s="2"/>
    </row>
    <row r="38" spans="1:9" ht="12.75">
      <c r="A38" t="s">
        <v>28</v>
      </c>
      <c r="D38" s="7">
        <v>151</v>
      </c>
      <c r="E38" s="8">
        <f>D38/E$32</f>
        <v>37.75</v>
      </c>
      <c r="F38" s="7"/>
      <c r="G38" s="8">
        <f>E38</f>
        <v>37.75</v>
      </c>
      <c r="H38" s="7"/>
      <c r="I38" s="8">
        <f>E38</f>
        <v>37.75</v>
      </c>
    </row>
    <row r="39" spans="1:9" ht="12.75">
      <c r="A39" t="s">
        <v>19</v>
      </c>
      <c r="D39">
        <f>D36-D38</f>
        <v>93</v>
      </c>
      <c r="E39" s="2">
        <f>E36-E38</f>
        <v>23.25</v>
      </c>
      <c r="G39">
        <f>G36-G38</f>
        <v>-16.5</v>
      </c>
      <c r="I39" s="2">
        <f>E39</f>
        <v>23.25</v>
      </c>
    </row>
    <row r="41" ht="12.75">
      <c r="A41" s="3" t="s">
        <v>22</v>
      </c>
    </row>
    <row r="42" spans="1:9" ht="13.5" thickBot="1">
      <c r="A42" t="s">
        <v>23</v>
      </c>
      <c r="E42">
        <v>16</v>
      </c>
      <c r="G42">
        <v>16</v>
      </c>
      <c r="I42" s="2">
        <v>16</v>
      </c>
    </row>
    <row r="43" spans="1:9" ht="13.5" thickBot="1">
      <c r="A43" t="s">
        <v>24</v>
      </c>
      <c r="E43" s="7">
        <v>622</v>
      </c>
      <c r="F43" s="7"/>
      <c r="G43" s="7">
        <v>622</v>
      </c>
      <c r="H43" s="7"/>
      <c r="I43" s="10">
        <f>G43*(1+I31)</f>
        <v>777.5</v>
      </c>
    </row>
    <row r="44" spans="1:9" ht="12.75">
      <c r="A44" t="s">
        <v>25</v>
      </c>
      <c r="E44">
        <f>SUM(E42:E43)</f>
        <v>638</v>
      </c>
      <c r="G44">
        <f>SUM(G42:G43)</f>
        <v>638</v>
      </c>
      <c r="I44" s="2">
        <f>SUM(I42:I43)</f>
        <v>793.5</v>
      </c>
    </row>
    <row r="45" spans="1:9" ht="12.75">
      <c r="A45" t="s">
        <v>26</v>
      </c>
      <c r="E45" s="7">
        <v>296</v>
      </c>
      <c r="F45" s="7"/>
      <c r="G45" s="7">
        <v>296</v>
      </c>
      <c r="H45" s="7"/>
      <c r="I45" s="8">
        <v>296</v>
      </c>
    </row>
    <row r="46" spans="1:9" ht="12.75">
      <c r="A46" t="s">
        <v>41</v>
      </c>
      <c r="E46">
        <f>SUM(E44:E45)</f>
        <v>934</v>
      </c>
      <c r="G46">
        <f>SUM(G44:G45)</f>
        <v>934</v>
      </c>
      <c r="I46" s="2">
        <f>SUM(I44:I45)</f>
        <v>1089.5</v>
      </c>
    </row>
    <row r="47" ht="12.75">
      <c r="I47" s="2"/>
    </row>
    <row r="48" spans="1:9" ht="13.5" thickBot="1">
      <c r="A48" s="3" t="s">
        <v>33</v>
      </c>
      <c r="I48" s="2"/>
    </row>
    <row r="49" spans="1:9" ht="13.5" thickBot="1">
      <c r="A49" t="s">
        <v>31</v>
      </c>
      <c r="E49">
        <v>235</v>
      </c>
      <c r="G49">
        <v>235</v>
      </c>
      <c r="I49" s="9">
        <v>391</v>
      </c>
    </row>
    <row r="50" spans="1:9" ht="12.75">
      <c r="A50" t="s">
        <v>27</v>
      </c>
      <c r="E50">
        <v>242</v>
      </c>
      <c r="G50">
        <v>242</v>
      </c>
      <c r="I50" s="2">
        <v>242</v>
      </c>
    </row>
    <row r="51" spans="1:9" ht="12.75">
      <c r="A51" t="s">
        <v>29</v>
      </c>
      <c r="E51">
        <v>266</v>
      </c>
      <c r="G51">
        <v>266</v>
      </c>
      <c r="I51" s="2">
        <v>266</v>
      </c>
    </row>
    <row r="52" spans="1:9" ht="12.75">
      <c r="A52" t="s">
        <v>30</v>
      </c>
      <c r="E52">
        <v>135</v>
      </c>
      <c r="G52">
        <v>135</v>
      </c>
      <c r="I52" s="2">
        <v>135</v>
      </c>
    </row>
    <row r="53" spans="1:9" ht="12.75">
      <c r="A53" t="s">
        <v>26</v>
      </c>
      <c r="E53" s="7">
        <v>56</v>
      </c>
      <c r="F53" s="7"/>
      <c r="G53" s="7">
        <v>56</v>
      </c>
      <c r="H53" s="7"/>
      <c r="I53" s="8">
        <v>56</v>
      </c>
    </row>
    <row r="54" spans="1:9" ht="12.75">
      <c r="A54" t="s">
        <v>42</v>
      </c>
      <c r="E54">
        <f>SUM(E49:E53)</f>
        <v>934</v>
      </c>
      <c r="G54">
        <f>SUM(G49:G53)</f>
        <v>934</v>
      </c>
      <c r="I54" s="2">
        <f>SUM(I49:I53)</f>
        <v>1090</v>
      </c>
    </row>
    <row r="55" ht="12.75">
      <c r="I55" s="2"/>
    </row>
    <row r="56" spans="1:9" ht="13.5" thickBot="1">
      <c r="A56" t="s">
        <v>43</v>
      </c>
      <c r="E56" s="2"/>
      <c r="G56" s="2"/>
      <c r="I56" s="2"/>
    </row>
    <row r="57" spans="2:9" ht="13.5" thickBot="1">
      <c r="B57" t="s">
        <v>35</v>
      </c>
      <c r="E57" s="2">
        <f>E39</f>
        <v>23.25</v>
      </c>
      <c r="G57" s="11">
        <f>G39</f>
        <v>-16.5</v>
      </c>
      <c r="I57" s="2">
        <f>I39</f>
        <v>23.25</v>
      </c>
    </row>
    <row r="58" spans="2:9" ht="13.5" thickBot="1">
      <c r="B58" t="s">
        <v>36</v>
      </c>
      <c r="E58">
        <f>E49</f>
        <v>235</v>
      </c>
      <c r="G58">
        <f>G49</f>
        <v>235</v>
      </c>
      <c r="I58" s="2">
        <f>I49</f>
        <v>391</v>
      </c>
    </row>
    <row r="59" spans="2:9" ht="13.5" thickBot="1">
      <c r="B59" t="s">
        <v>37</v>
      </c>
      <c r="E59" s="5">
        <f>E57/E58</f>
        <v>0.09893617021276596</v>
      </c>
      <c r="G59" s="5">
        <f>G57/G58</f>
        <v>-0.07021276595744681</v>
      </c>
      <c r="I59" s="12">
        <f>I57/I58</f>
        <v>0.05946291560102302</v>
      </c>
    </row>
  </sheetData>
  <printOptions/>
  <pageMargins left="0.75" right="0.75" top="0.75" bottom="0.75" header="0.5" footer="0.5"/>
  <pageSetup fitToHeight="5" horizontalDpi="600" verticalDpi="600" orientation="landscape" scale="120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BuildingVision,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D. Macomber</dc:creator>
  <cp:keywords/>
  <dc:description/>
  <cp:lastModifiedBy>amro</cp:lastModifiedBy>
  <cp:lastPrinted>2003-06-30T22:30:15Z</cp:lastPrinted>
  <dcterms:created xsi:type="dcterms:W3CDTF">2002-09-16T14:11:57Z</dcterms:created>
  <dcterms:modified xsi:type="dcterms:W3CDTF">2004-06-15T12:47:38Z</dcterms:modified>
  <cp:category/>
  <cp:version/>
  <cp:contentType/>
  <cp:contentStatus/>
</cp:coreProperties>
</file>