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4010" windowHeight="8475" activeTab="0"/>
  </bookViews>
  <sheets>
    <sheet name="Model" sheetId="1" r:id="rId1"/>
    <sheet name="Averages" sheetId="2" r:id="rId2"/>
    <sheet name="RETAIL" sheetId="3" r:id="rId3"/>
  </sheets>
  <externalReferences>
    <externalReference r:id="rId6"/>
  </externalReferences>
  <definedNames>
    <definedName name="_Regression_Int" localSheetId="2" hidden="1">1</definedName>
    <definedName name="solver_adj" localSheetId="0" hidden="1">'Model'!$C$7:$F$7,'Model'!$G$8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'Model'!$H$7</definedName>
    <definedName name="solver_lhs2" localSheetId="0" hidden="1">'Model'!$H$8</definedName>
    <definedName name="solver_lhs3" localSheetId="0" hidden="1">'Model'!$C$8</definedName>
    <definedName name="solver_lin" localSheetId="0" hidden="1">1</definedName>
    <definedName name="solver_lva" localSheetId="0" hidden="1">2</definedName>
    <definedName name="solver_mip" localSheetId="0" hidden="1">5000</definedName>
    <definedName name="solver_mni" localSheetId="0" hidden="1">30</definedName>
    <definedName name="solver_mrt" localSheetId="0" hidden="1">0.075</definedName>
    <definedName name="solver_neg" localSheetId="0" hidden="1">1</definedName>
    <definedName name="solver_nod" localSheetId="0" hidden="1">5000</definedName>
    <definedName name="solver_num" localSheetId="0" hidden="1">3</definedName>
    <definedName name="solver_nwt" localSheetId="0" hidden="1">1</definedName>
    <definedName name="solver_ofx" localSheetId="0" hidden="1">2</definedName>
    <definedName name="solver_opt" localSheetId="0" hidden="1">'Model'!$H$11</definedName>
    <definedName name="solver_piv" localSheetId="0" hidden="1">0.000001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d" localSheetId="0" hidden="1">0.000001</definedName>
    <definedName name="solver_rel1" localSheetId="0" hidden="1">1</definedName>
    <definedName name="solver_rel2" localSheetId="0" hidden="1">2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15</definedName>
    <definedName name="solver_rhs2" localSheetId="0" hidden="1">2000</definedName>
    <definedName name="solver_rhs3" localSheetId="0" hidden="1">1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1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2</definedName>
  </definedNames>
  <calcPr fullCalcOnLoad="1"/>
</workbook>
</file>

<file path=xl/sharedStrings.xml><?xml version="1.0" encoding="utf-8"?>
<sst xmlns="http://schemas.openxmlformats.org/spreadsheetml/2006/main" count="103" uniqueCount="25">
  <si>
    <t>RETAIL.xls</t>
  </si>
  <si>
    <t>Historical sales data for 15 different items</t>
  </si>
  <si>
    <t>for use with the RETAILER simulation game.</t>
  </si>
  <si>
    <t>Qty on</t>
  </si>
  <si>
    <t>Item</t>
  </si>
  <si>
    <t>Week</t>
  </si>
  <si>
    <t>hand</t>
  </si>
  <si>
    <t>Price</t>
  </si>
  <si>
    <t>Sales</t>
  </si>
  <si>
    <t>Full Price</t>
  </si>
  <si>
    <t>Use</t>
  </si>
  <si>
    <t>Mean</t>
  </si>
  <si>
    <t>Std Dev</t>
  </si>
  <si>
    <t>Ratio of Sales Rates</t>
  </si>
  <si>
    <t>Sales Rates</t>
  </si>
  <si>
    <t>Total</t>
  </si>
  <si>
    <t>Salvage</t>
  </si>
  <si>
    <t>Initial Weekly Rate</t>
  </si>
  <si>
    <t>10% off</t>
  </si>
  <si>
    <t>20% off</t>
  </si>
  <si>
    <t>40% off</t>
  </si>
  <si>
    <t>Sales Lift</t>
  </si>
  <si>
    <t>Weeks at</t>
  </si>
  <si>
    <t>Total Revenue</t>
  </si>
  <si>
    <t>Rev.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</si>
</sst>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General_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* #,##0.000000_);_(* \(#,##0.000000\);_(* &quot;-&quot;??????_);_(@_)"/>
  </numFmts>
  <fonts count="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66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64" fontId="4" fillId="0" borderId="0" xfId="0" applyNumberFormat="1" applyFont="1" applyAlignment="1" applyProtection="1">
      <alignment horizontal="right"/>
      <protection/>
    </xf>
    <xf numFmtId="166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0" fontId="4" fillId="2" borderId="1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43" fontId="4" fillId="2" borderId="3" xfId="15" applyFont="1" applyFill="1" applyBorder="1" applyAlignment="1">
      <alignment/>
    </xf>
    <xf numFmtId="0" fontId="4" fillId="2" borderId="4" xfId="0" applyFont="1" applyFill="1" applyBorder="1" applyAlignment="1">
      <alignment/>
    </xf>
    <xf numFmtId="43" fontId="4" fillId="2" borderId="0" xfId="15" applyFont="1" applyFill="1" applyBorder="1" applyAlignment="1">
      <alignment/>
    </xf>
    <xf numFmtId="43" fontId="4" fillId="2" borderId="5" xfId="15" applyFont="1" applyFill="1" applyBorder="1" applyAlignment="1">
      <alignment/>
    </xf>
    <xf numFmtId="0" fontId="4" fillId="2" borderId="6" xfId="0" applyFont="1" applyFill="1" applyBorder="1" applyAlignment="1">
      <alignment/>
    </xf>
    <xf numFmtId="43" fontId="4" fillId="2" borderId="7" xfId="15" applyFont="1" applyFill="1" applyBorder="1" applyAlignment="1">
      <alignment/>
    </xf>
    <xf numFmtId="43" fontId="4" fillId="2" borderId="8" xfId="15" applyFont="1" applyFill="1" applyBorder="1" applyAlignment="1">
      <alignment/>
    </xf>
    <xf numFmtId="43" fontId="4" fillId="2" borderId="1" xfId="15" applyFont="1" applyFill="1" applyBorder="1" applyAlignment="1">
      <alignment/>
    </xf>
    <xf numFmtId="43" fontId="4" fillId="2" borderId="4" xfId="15" applyFont="1" applyFill="1" applyBorder="1" applyAlignment="1">
      <alignment/>
    </xf>
    <xf numFmtId="43" fontId="4" fillId="2" borderId="6" xfId="15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9" fontId="1" fillId="3" borderId="2" xfId="0" applyNumberFormat="1" applyFont="1" applyFill="1" applyBorder="1" applyAlignment="1">
      <alignment horizontal="center"/>
    </xf>
    <xf numFmtId="9" fontId="1" fillId="3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43" fontId="1" fillId="2" borderId="0" xfId="15" applyFont="1" applyFill="1" applyBorder="1" applyAlignment="1">
      <alignment/>
    </xf>
    <xf numFmtId="43" fontId="1" fillId="2" borderId="5" xfId="15" applyFont="1" applyFill="1" applyBorder="1" applyAlignment="1">
      <alignment/>
    </xf>
    <xf numFmtId="0" fontId="1" fillId="2" borderId="6" xfId="0" applyFont="1" applyFill="1" applyBorder="1" applyAlignment="1">
      <alignment/>
    </xf>
    <xf numFmtId="43" fontId="1" fillId="2" borderId="7" xfId="15" applyFont="1" applyFill="1" applyBorder="1" applyAlignment="1">
      <alignment/>
    </xf>
    <xf numFmtId="43" fontId="1" fillId="2" borderId="8" xfId="15" applyFont="1" applyFill="1" applyBorder="1" applyAlignment="1">
      <alignment/>
    </xf>
    <xf numFmtId="168" fontId="4" fillId="2" borderId="1" xfId="15" applyNumberFormat="1" applyFont="1" applyFill="1" applyBorder="1" applyAlignment="1">
      <alignment/>
    </xf>
    <xf numFmtId="168" fontId="4" fillId="2" borderId="4" xfId="15" applyNumberFormat="1" applyFont="1" applyFill="1" applyBorder="1" applyAlignment="1">
      <alignment/>
    </xf>
    <xf numFmtId="168" fontId="4" fillId="2" borderId="6" xfId="15" applyNumberFormat="1" applyFont="1" applyFill="1" applyBorder="1" applyAlignment="1">
      <alignment/>
    </xf>
    <xf numFmtId="168" fontId="1" fillId="2" borderId="4" xfId="0" applyNumberFormat="1" applyFont="1" applyFill="1" applyBorder="1" applyAlignment="1">
      <alignment/>
    </xf>
    <xf numFmtId="168" fontId="1" fillId="2" borderId="0" xfId="15" applyNumberFormat="1" applyFont="1" applyFill="1" applyBorder="1" applyAlignment="1">
      <alignment/>
    </xf>
    <xf numFmtId="0" fontId="1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5" fillId="4" borderId="0" xfId="0" applyFont="1" applyFill="1" applyAlignment="1">
      <alignment wrapText="1"/>
    </xf>
    <xf numFmtId="43" fontId="5" fillId="4" borderId="0" xfId="0" applyNumberFormat="1" applyFont="1" applyFill="1" applyAlignment="1">
      <alignment wrapText="1"/>
    </xf>
    <xf numFmtId="43" fontId="5" fillId="4" borderId="0" xfId="15" applyFont="1" applyFill="1" applyAlignment="1">
      <alignment wrapText="1"/>
    </xf>
    <xf numFmtId="43" fontId="4" fillId="4" borderId="0" xfId="0" applyNumberFormat="1" applyFont="1" applyFill="1" applyAlignment="1">
      <alignment wrapText="1"/>
    </xf>
    <xf numFmtId="0" fontId="1" fillId="4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3" fontId="6" fillId="4" borderId="0" xfId="15" applyFont="1" applyFill="1" applyAlignment="1">
      <alignment wrapText="1"/>
    </xf>
    <xf numFmtId="168" fontId="4" fillId="4" borderId="0" xfId="15" applyNumberFormat="1" applyFont="1" applyFill="1" applyAlignment="1">
      <alignment wrapText="1"/>
    </xf>
    <xf numFmtId="170" fontId="4" fillId="4" borderId="0" xfId="0" applyNumberFormat="1" applyFont="1" applyFill="1" applyAlignment="1">
      <alignment wrapText="1"/>
    </xf>
    <xf numFmtId="170" fontId="4" fillId="4" borderId="0" xfId="17" applyNumberFormat="1" applyFont="1" applyFill="1" applyAlignment="1">
      <alignment wrapText="1"/>
    </xf>
    <xf numFmtId="44" fontId="4" fillId="4" borderId="0" xfId="17" applyFont="1" applyFill="1" applyAlignment="1">
      <alignment wrapText="1"/>
    </xf>
    <xf numFmtId="43" fontId="4" fillId="4" borderId="9" xfId="15" applyFont="1" applyFill="1" applyBorder="1" applyAlignment="1">
      <alignment wrapText="1"/>
    </xf>
    <xf numFmtId="43" fontId="4" fillId="4" borderId="10" xfId="15" applyFont="1" applyFill="1" applyBorder="1" applyAlignment="1">
      <alignment wrapText="1"/>
    </xf>
    <xf numFmtId="43" fontId="4" fillId="4" borderId="11" xfId="15" applyFont="1" applyFill="1" applyBorder="1" applyAlignment="1">
      <alignment wrapText="1"/>
    </xf>
    <xf numFmtId="168" fontId="4" fillId="4" borderId="12" xfId="15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tailParametri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ic Model"/>
      <sheetName val="Sensitivity Report 1"/>
      <sheetName val="Sensitivity Report 2"/>
      <sheetName val="Range 2"/>
      <sheetName val="Chart of Range 2"/>
      <sheetName val="Sensitivity Report 3"/>
      <sheetName val="Range 3"/>
      <sheetName val="Chart of Range 3"/>
      <sheetName val="Sensitivity Report 4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"/>
  <sheetViews>
    <sheetView tabSelected="1" zoomScale="200" zoomScaleNormal="200" workbookViewId="0" topLeftCell="A1">
      <selection activeCell="H4" sqref="H4"/>
    </sheetView>
  </sheetViews>
  <sheetFormatPr defaultColWidth="9.00390625" defaultRowHeight="12.75"/>
  <cols>
    <col min="1" max="1" width="0.12890625" style="39" customWidth="1"/>
    <col min="2" max="2" width="8.25390625" style="39" customWidth="1"/>
    <col min="3" max="3" width="8.625" style="39" bestFit="1" customWidth="1"/>
    <col min="4" max="6" width="7.00390625" style="39" bestFit="1" customWidth="1"/>
    <col min="7" max="7" width="7.875" style="39" bestFit="1" customWidth="1"/>
    <col min="8" max="8" width="8.00390625" style="39" customWidth="1"/>
    <col min="9" max="16384" width="9.00390625" style="39" customWidth="1"/>
  </cols>
  <sheetData>
    <row r="1" spans="2:3" ht="39" customHeight="1">
      <c r="B1" s="38" t="s">
        <v>17</v>
      </c>
      <c r="C1" s="38">
        <v>1</v>
      </c>
    </row>
    <row r="2" ht="9.75" customHeight="1"/>
    <row r="3" spans="3:7" ht="12.75">
      <c r="C3" s="44" t="s">
        <v>9</v>
      </c>
      <c r="D3" s="44" t="s">
        <v>18</v>
      </c>
      <c r="E3" s="44" t="s">
        <v>19</v>
      </c>
      <c r="F3" s="44" t="s">
        <v>20</v>
      </c>
      <c r="G3" s="38" t="s">
        <v>16</v>
      </c>
    </row>
    <row r="4" spans="2:7" ht="12.75">
      <c r="B4" s="38" t="s">
        <v>7</v>
      </c>
      <c r="C4" s="50">
        <v>60</v>
      </c>
      <c r="D4" s="50">
        <v>54</v>
      </c>
      <c r="E4" s="50">
        <v>48</v>
      </c>
      <c r="F4" s="50">
        <v>36</v>
      </c>
      <c r="G4" s="50">
        <v>25</v>
      </c>
    </row>
    <row r="5" spans="2:6" ht="15">
      <c r="B5" s="38" t="s">
        <v>21</v>
      </c>
      <c r="C5" s="40">
        <v>1</v>
      </c>
      <c r="D5" s="41">
        <f>Averages!C60</f>
        <v>1.3060351101359822</v>
      </c>
      <c r="E5" s="41">
        <f>Averages!D60</f>
        <v>1.7333175457844452</v>
      </c>
      <c r="F5" s="41">
        <f>Averages!E60</f>
        <v>2.8095159766191307</v>
      </c>
    </row>
    <row r="6" spans="2:8" ht="12.75">
      <c r="B6" s="38"/>
      <c r="G6" s="38"/>
      <c r="H6" s="38" t="s">
        <v>15</v>
      </c>
    </row>
    <row r="7" spans="2:8" ht="15">
      <c r="B7" s="38" t="s">
        <v>22</v>
      </c>
      <c r="C7" s="51">
        <v>15</v>
      </c>
      <c r="D7" s="52">
        <v>0</v>
      </c>
      <c r="E7" s="52">
        <v>0</v>
      </c>
      <c r="F7" s="53">
        <v>0</v>
      </c>
      <c r="G7" s="40"/>
      <c r="H7" s="42">
        <f>SUM(C7:F7)</f>
        <v>15</v>
      </c>
    </row>
    <row r="8" spans="2:8" ht="12.75">
      <c r="B8" s="38" t="s">
        <v>8</v>
      </c>
      <c r="C8" s="46">
        <f>$C$1*C4*C5*C7</f>
        <v>900</v>
      </c>
      <c r="D8" s="46">
        <f>$C$1*D4*D5*D7</f>
        <v>0</v>
      </c>
      <c r="E8" s="46">
        <f>$C$1*E4*E5*E7</f>
        <v>0</v>
      </c>
      <c r="F8" s="46">
        <f>$C$1*F4*F5*F7</f>
        <v>0</v>
      </c>
      <c r="G8" s="54">
        <v>1100</v>
      </c>
      <c r="H8" s="47">
        <f>SUM(C8:G8)</f>
        <v>2000</v>
      </c>
    </row>
    <row r="9" ht="2.25" customHeight="1">
      <c r="B9" s="38"/>
    </row>
    <row r="10" spans="2:8" ht="23.25" customHeight="1">
      <c r="B10" s="38"/>
      <c r="G10" s="38"/>
      <c r="H10" s="38" t="s">
        <v>23</v>
      </c>
    </row>
    <row r="11" spans="2:8" ht="12.75">
      <c r="B11" s="38" t="s">
        <v>24</v>
      </c>
      <c r="C11" s="49">
        <f>C4*C8</f>
        <v>54000</v>
      </c>
      <c r="D11" s="49">
        <f>D4*D8</f>
        <v>0</v>
      </c>
      <c r="E11" s="49">
        <f>E4*E8</f>
        <v>0</v>
      </c>
      <c r="F11" s="49">
        <f>F4*F8</f>
        <v>0</v>
      </c>
      <c r="G11" s="48">
        <f>G4*G8</f>
        <v>27500</v>
      </c>
      <c r="H11" s="48">
        <f>SUM(C11:G11)</f>
        <v>81500</v>
      </c>
    </row>
    <row r="17" ht="12.75">
      <c r="C17" s="43"/>
    </row>
    <row r="18" ht="12.75">
      <c r="C18" s="43"/>
    </row>
    <row r="23" ht="12.75">
      <c r="C23" s="43"/>
    </row>
    <row r="24" ht="12.75">
      <c r="C24" s="4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A43" sqref="A43:E61"/>
    </sheetView>
  </sheetViews>
  <sheetFormatPr defaultColWidth="9.00390625" defaultRowHeight="12.75"/>
  <cols>
    <col min="1" max="1" width="9.00390625" style="10" customWidth="1"/>
    <col min="2" max="2" width="10.875" style="10" bestFit="1" customWidth="1"/>
    <col min="3" max="16384" width="9.00390625" style="10" customWidth="1"/>
  </cols>
  <sheetData>
    <row r="1" spans="2:5" ht="12.75">
      <c r="B1" s="45" t="s">
        <v>14</v>
      </c>
      <c r="C1" s="45"/>
      <c r="D1" s="45"/>
      <c r="E1" s="45"/>
    </row>
    <row r="2" spans="1:14" ht="12.75">
      <c r="A2" s="23" t="s">
        <v>4</v>
      </c>
      <c r="B2" s="24" t="s">
        <v>9</v>
      </c>
      <c r="C2" s="25">
        <v>0.1</v>
      </c>
      <c r="D2" s="25">
        <v>0.2</v>
      </c>
      <c r="E2" s="26">
        <v>0.4</v>
      </c>
      <c r="H2" s="10" t="s">
        <v>7</v>
      </c>
      <c r="I2" s="10" t="s">
        <v>10</v>
      </c>
      <c r="J2" s="10" t="s">
        <v>7</v>
      </c>
      <c r="K2" s="10" t="s">
        <v>10</v>
      </c>
      <c r="L2" s="10" t="s">
        <v>7</v>
      </c>
      <c r="M2" s="10" t="s">
        <v>10</v>
      </c>
      <c r="N2" s="10" t="s">
        <v>7</v>
      </c>
    </row>
    <row r="3" spans="1:14" ht="12.75">
      <c r="A3" s="11">
        <v>1</v>
      </c>
      <c r="B3" s="20">
        <f>DSUM(RETAIL!$C$7:$F$22,3,$H$2:$I$3)/MAX(DCOUNT(RETAIL!$C$7:$F$22,1,$H$2:$I$3),1)</f>
        <v>58.333333333333336</v>
      </c>
      <c r="C3" s="12">
        <f>DSUM(RETAIL!$C$7:$F$22,3,$I$2:$J$3)/MAX(DCOUNT(RETAIL!$C$7:$F$22,1,$I$2:$J$3),1)</f>
        <v>76</v>
      </c>
      <c r="D3" s="12">
        <f>DSUM(RETAIL!$C$7:$F$22,3,$K$2:$L$3)/MAX(DCOUNT(RETAIL!$C$7:$F$22,1,$K$2:$L$3),1)</f>
        <v>0</v>
      </c>
      <c r="E3" s="13">
        <f>DSUM(RETAIL!$C$7:$F$22,3,$M$2:$N$3)/MAX(DCOUNT(RETAIL!$C$7:$F$22,1,$M$2:$N$3),1)</f>
        <v>0</v>
      </c>
      <c r="H3" s="10">
        <v>60</v>
      </c>
      <c r="I3" s="10">
        <v>1</v>
      </c>
      <c r="J3" s="10">
        <v>54</v>
      </c>
      <c r="K3" s="10">
        <v>1</v>
      </c>
      <c r="L3" s="10">
        <v>48</v>
      </c>
      <c r="M3" s="10">
        <v>1</v>
      </c>
      <c r="N3" s="10">
        <v>36</v>
      </c>
    </row>
    <row r="4" spans="1:5" ht="12.75">
      <c r="A4" s="14">
        <v>2</v>
      </c>
      <c r="B4" s="21">
        <f>DSUM(RETAIL!$C$24:$F$39,3,$H$2:$I$3)/MAX(DCOUNT(RETAIL!$C$24:$F$39,1,$H$2:$I$3),1)</f>
        <v>107.66666666666667</v>
      </c>
      <c r="C4" s="15">
        <f>DSUM(RETAIL!$C$24:$F$39,3,$I$2:$J$3)/MAX(DCOUNT(RETAIL!$C$24:$F$39,1,$I$2:$J$3),1)</f>
        <v>144</v>
      </c>
      <c r="D4" s="15">
        <f>DSUM(RETAIL!$C$24:$F$39,3,$K$2:$L$3)/MAX(DCOUNT(RETAIL!$C$24:$F$39,1,$K$2:$L$3),1)</f>
        <v>0</v>
      </c>
      <c r="E4" s="16">
        <f>DSUM(RETAIL!$C$24:$F$39,3,$M$2:$N$3)/MAX(DCOUNT(RETAIL!$C$24:$F$39,1,$M$2:$N$3),1)</f>
        <v>0</v>
      </c>
    </row>
    <row r="5" spans="1:5" ht="12.75">
      <c r="A5" s="14">
        <v>3</v>
      </c>
      <c r="B5" s="21">
        <f>DSUM(RETAIL!C41:F56,3,$H$2:$I$3)/MAX(DCOUNT(RETAIL!C41:F56,1,$H$2:$I$3),1)</f>
        <v>59.333333333333336</v>
      </c>
      <c r="C5" s="15">
        <f>DSUM(RETAIL!C41:F56,3,$I$2:$J$3)/MAX(DCOUNT(RETAIL!C41:F56,1,$I$2:$J$3),1)</f>
        <v>82.33333333333333</v>
      </c>
      <c r="D5" s="15">
        <f>DSUM(RETAIL!C41:F56,3,$K$2:$L$3)/MAX(DCOUNT(RETAIL!C41:F56,1,$K$2:$L$3),1)</f>
        <v>0</v>
      </c>
      <c r="E5" s="16">
        <f>DSUM(RETAIL!C41:F56,3,$M$2:$N$3)/MAX(DCOUNT(RETAIL!C41:F56,1,$M$2:$N$3),1)</f>
        <v>0</v>
      </c>
    </row>
    <row r="6" spans="1:5" ht="12.75">
      <c r="A6" s="14">
        <v>4</v>
      </c>
      <c r="B6" s="21">
        <f>DSUM(RETAIL!C58:F73,3,$H$2:$I$3)/MAX(DCOUNT(RETAIL!C58:F73,1,$H$2:$I$3),1)</f>
        <v>61.166666666666664</v>
      </c>
      <c r="C6" s="15">
        <f>DSUM(RETAIL!C58:F73,3,$I$2:$J$3)/MAX(DCOUNT(RETAIL!C58:F73,1,$I$2:$J$3),1)</f>
        <v>77.88888888888889</v>
      </c>
      <c r="D6" s="15">
        <f>DSUM(RETAIL!C58:F73,3,$K$2:$L$3)/MAX(DCOUNT(RETAIL!C58:F73,1,$K$2:$L$3),1)</f>
        <v>0</v>
      </c>
      <c r="E6" s="16">
        <f>DSUM(RETAIL!C58:F73,3,$M$2:$N$3)/MAX(DCOUNT(RETAIL!C58:F73,1,$M$2:$N$3),1)</f>
        <v>0</v>
      </c>
    </row>
    <row r="7" spans="1:5" ht="12.75">
      <c r="A7" s="14">
        <v>5</v>
      </c>
      <c r="B7" s="21">
        <f>DSUM(RETAIL!C75:F90,3,$H$2:$I$3)/MAX(DCOUNT(RETAIL!C75:F90,1,$H$2:$I$3),1)</f>
        <v>92.5</v>
      </c>
      <c r="C7" s="15">
        <f>DSUM(RETAIL!C75:F90,3,$I$2:$J$3)/MAX(DCOUNT(RETAIL!C75:F90,1,$I$2:$J$3),1)</f>
        <v>113.66666666666667</v>
      </c>
      <c r="D7" s="15">
        <f>DSUM(RETAIL!C75:F90,3,$K$2:$L$3)/MAX(DCOUNT(RETAIL!C75:F90,1,$K$2:$L$3),1)</f>
        <v>0</v>
      </c>
      <c r="E7" s="16">
        <f>DSUM(RETAIL!C75:F90,3,$M$2:$N$3)/MAX(DCOUNT(RETAIL!C75:F90,1,$M$2:$N$3),1)</f>
        <v>0</v>
      </c>
    </row>
    <row r="8" spans="1:5" ht="12.75">
      <c r="A8" s="14">
        <v>6</v>
      </c>
      <c r="B8" s="21">
        <f>DSUM(RETAIL!C92:F107,3,$H$2:$I$3)/MAX(DCOUNT(RETAIL!C92:F107,1,$H$2:$I$3),1)</f>
        <v>114.14285714285714</v>
      </c>
      <c r="C8" s="15">
        <f>DSUM(RETAIL!C92:F107,3,$I$2:$J$3)/MAX(DCOUNT(RETAIL!C92:F107,1,$I$2:$J$3),1)</f>
        <v>0</v>
      </c>
      <c r="D8" s="15">
        <f>DSUM(RETAIL!C92:F107,3,$K$2:$L$3)/MAX(DCOUNT(RETAIL!C92:F107,1,$K$2:$L$3),1)</f>
        <v>209.4</v>
      </c>
      <c r="E8" s="16">
        <f>DSUM(RETAIL!C92:F107,3,$M$2:$N$3)/MAX(DCOUNT(RETAIL!C92:F107,1,$M$2:$N$3),1)</f>
        <v>0</v>
      </c>
    </row>
    <row r="9" spans="1:5" ht="12.75">
      <c r="A9" s="14">
        <v>7</v>
      </c>
      <c r="B9" s="21">
        <f>DSUM(RETAIL!C109:F124,3,$H$2:$I$3)/MAX(DCOUNT(RETAIL!C109:F124,1,$H$2:$I$3),1)</f>
        <v>67.42857142857143</v>
      </c>
      <c r="C9" s="15">
        <f>DSUM(RETAIL!C109:F124,3,$I$2:$J$3)/MAX(DCOUNT(RETAIL!C109:F124,1,$I$2:$J$3),1)</f>
        <v>0</v>
      </c>
      <c r="D9" s="15">
        <f>DSUM(RETAIL!C109:F124,3,$K$2:$L$3)/MAX(DCOUNT(RETAIL!C109:F124,1,$K$2:$L$3),1)</f>
        <v>119.625</v>
      </c>
      <c r="E9" s="16">
        <f>DSUM(RETAIL!C109:F124,3,$M$2:$N$3)/MAX(DCOUNT(RETAIL!C109:F124,1,$M$2:$N$3),1)</f>
        <v>0</v>
      </c>
    </row>
    <row r="10" spans="1:5" ht="12.75">
      <c r="A10" s="14">
        <v>8</v>
      </c>
      <c r="B10" s="21">
        <f>DSUM(RETAIL!C126:F141,3,$H$2:$I$3)/MAX(DCOUNT(RETAIL!C126:F141,1,$H$2:$I$3),1)</f>
        <v>53</v>
      </c>
      <c r="C10" s="15">
        <f>DSUM(RETAIL!C126:F141,3,$I$2:$J$3)/MAX(DCOUNT(RETAIL!C126:F141,1,$I$2:$J$3),1)</f>
        <v>0</v>
      </c>
      <c r="D10" s="15">
        <f>DSUM(RETAIL!C126:F141,3,$K$2:$L$3)/MAX(DCOUNT(RETAIL!C126:F141,1,$K$2:$L$3),1)</f>
        <v>96.75</v>
      </c>
      <c r="E10" s="16">
        <f>DSUM(RETAIL!C126:F141,3,$M$2:$N$3)/MAX(DCOUNT(RETAIL!C126:F141,1,$M$2:$N$3),1)</f>
        <v>0</v>
      </c>
    </row>
    <row r="11" spans="1:5" ht="12.75">
      <c r="A11" s="14">
        <v>9</v>
      </c>
      <c r="B11" s="21">
        <f>DSUM(RETAIL!C143:F158,3,$H$2:$I$3)/MAX(DCOUNT(RETAIL!C143:F158,1,$H$2:$I$3),1)</f>
        <v>73.71428571428571</v>
      </c>
      <c r="C11" s="15">
        <f>DSUM(RETAIL!C143:F158,3,$I$2:$J$3)/MAX(DCOUNT(RETAIL!C143:F158,1,$I$2:$J$3),1)</f>
        <v>0</v>
      </c>
      <c r="D11" s="15">
        <f>DSUM(RETAIL!C143:F158,3,$K$2:$L$3)/MAX(DCOUNT(RETAIL!C143:F158,1,$K$2:$L$3),1)</f>
        <v>131.875</v>
      </c>
      <c r="E11" s="16">
        <f>DSUM(RETAIL!C143:F158,3,$M$2:$N$3)/MAX(DCOUNT(RETAIL!C143:F158,1,$M$2:$N$3),1)</f>
        <v>0</v>
      </c>
    </row>
    <row r="12" spans="1:5" ht="12.75">
      <c r="A12" s="14">
        <v>10</v>
      </c>
      <c r="B12" s="21">
        <f>DSUM(RETAIL!C160:F175,3,$H$2:$I$3)/MAX(DCOUNT(RETAIL!C160:F175,1,$H$2:$I$3),1)</f>
        <v>67.28571428571429</v>
      </c>
      <c r="C12" s="15">
        <f>DSUM(RETAIL!C160:F175,3,$I$2:$J$3)/MAX(DCOUNT(RETAIL!C160:F175,1,$I$2:$J$3),1)</f>
        <v>0</v>
      </c>
      <c r="D12" s="15">
        <f>DSUM(RETAIL!C160:F175,3,$K$2:$L$3)/MAX(DCOUNT(RETAIL!C160:F175,1,$K$2:$L$3),1)</f>
        <v>97.125</v>
      </c>
      <c r="E12" s="16">
        <f>DSUM(RETAIL!C160:F175,3,$M$2:$N$3)/MAX(DCOUNT(RETAIL!C160:F175,1,$M$2:$N$3),1)</f>
        <v>0</v>
      </c>
    </row>
    <row r="13" spans="1:5" ht="12.75">
      <c r="A13" s="14">
        <v>11</v>
      </c>
      <c r="B13" s="21">
        <f>DSUM(RETAIL!C177:F192,3,$H$2:$I$3)/MAX(DCOUNT(RETAIL!C177:F192,1,$H$2:$I$3),1)</f>
        <v>100.44444444444444</v>
      </c>
      <c r="C13" s="15">
        <f>DSUM(RETAIL!C177:F192,3,$I$2:$J$3)/MAX(DCOUNT(RETAIL!C177:F192,1,$I$2:$J$3),1)</f>
        <v>0</v>
      </c>
      <c r="D13" s="15">
        <f>DSUM(RETAIL!C177:F192,3,$K$2:$L$3)/MAX(DCOUNT(RETAIL!C177:F192,1,$K$2:$L$3),1)</f>
        <v>0</v>
      </c>
      <c r="E13" s="16">
        <f>DSUM(RETAIL!C177:F192,3,$M$2:$N$3)/MAX(DCOUNT(RETAIL!C177:F192,1,$M$2:$N$3),1)</f>
        <v>264.25</v>
      </c>
    </row>
    <row r="14" spans="1:5" ht="12.75">
      <c r="A14" s="14">
        <v>12</v>
      </c>
      <c r="B14" s="21">
        <f>DSUM(RETAIL!C194:F209,3,$H$2:$I$3)/MAX(DCOUNT(RETAIL!C194:F209,1,$H$2:$I$3),1)</f>
        <v>64.11111111111111</v>
      </c>
      <c r="C14" s="15">
        <f>DSUM(RETAIL!C194:F209,3,$I$2:$J$3)/MAX(DCOUNT(RETAIL!C194:F209,1,$I$2:$J$3),1)</f>
        <v>0</v>
      </c>
      <c r="D14" s="15">
        <f>DSUM(RETAIL!C194:F209,3,$K$2:$L$3)/MAX(DCOUNT(RETAIL!C194:F209,1,$K$2:$L$3),1)</f>
        <v>0</v>
      </c>
      <c r="E14" s="16">
        <f>DSUM(RETAIL!C194:F209,3,$M$2:$N$3)/MAX(DCOUNT(RETAIL!C194:F209,1,$M$2:$N$3),1)</f>
        <v>188.5</v>
      </c>
    </row>
    <row r="15" spans="1:5" ht="12.75">
      <c r="A15" s="14">
        <v>13</v>
      </c>
      <c r="B15" s="21">
        <f>DSUM(RETAIL!C211:F226,3,$H$2:$I$3)/MAX(DCOUNT(RETAIL!C211:F226,1,$H$2:$I$3),1)</f>
        <v>65.55555555555556</v>
      </c>
      <c r="C15" s="15">
        <f>DSUM(RETAIL!C211:F226,3,$I$2:$J$3)/MAX(DCOUNT(RETAIL!C211:F226,1,$I$2:$J$3),1)</f>
        <v>0</v>
      </c>
      <c r="D15" s="15">
        <f>DSUM(RETAIL!C211:F226,3,$K$2:$L$3)/MAX(DCOUNT(RETAIL!C211:F226,1,$K$2:$L$3),1)</f>
        <v>0</v>
      </c>
      <c r="E15" s="16">
        <f>DSUM(RETAIL!C211:F226,3,$M$2:$N$3)/MAX(DCOUNT(RETAIL!C211:F226,1,$M$2:$N$3),1)</f>
        <v>196.66666666666666</v>
      </c>
    </row>
    <row r="16" spans="1:5" ht="12.75">
      <c r="A16" s="14">
        <v>14</v>
      </c>
      <c r="B16" s="21">
        <f>DSUM(RETAIL!C228:F243,3,$H$2:$I$3)/MAX(DCOUNT(RETAIL!C228:F243,1,$H$2:$I$3),1)</f>
        <v>61.44444444444444</v>
      </c>
      <c r="C16" s="15">
        <f>DSUM(RETAIL!C228:F243,3,$I$2:$J$3)/MAX(DCOUNT(RETAIL!C228:F243,1,$I$2:$J$3),1)</f>
        <v>0</v>
      </c>
      <c r="D16" s="15">
        <f>DSUM(RETAIL!C228:F243,3,$K$2:$L$3)/MAX(DCOUNT(RETAIL!C228:F243,1,$K$2:$L$3),1)</f>
        <v>0</v>
      </c>
      <c r="E16" s="16">
        <f>DSUM(RETAIL!C228:F243,3,$M$2:$N$3)/MAX(DCOUNT(RETAIL!C228:F243,1,$M$2:$N$3),1)</f>
        <v>164</v>
      </c>
    </row>
    <row r="17" spans="1:5" ht="12.75">
      <c r="A17" s="14">
        <v>15</v>
      </c>
      <c r="B17" s="21">
        <f>DSUM(RETAIL!C245:F260,3,$H$2:$I$3)/MAX(DCOUNT(RETAIL!C245:F260,1,$H$2:$I$3),1)</f>
        <v>62.333333333333336</v>
      </c>
      <c r="C17" s="15">
        <f>DSUM(RETAIL!C245:F260,3,$I$2:$J$3)/MAX(DCOUNT(RETAIL!C245:F260,1,$I$2:$J$3),1)</f>
        <v>0</v>
      </c>
      <c r="D17" s="15">
        <f>DSUM(RETAIL!C245:F260,3,$K$2:$L$3)/MAX(DCOUNT(RETAIL!C245:F260,1,$K$2:$L$3),1)</f>
        <v>0</v>
      </c>
      <c r="E17" s="16">
        <f>DSUM(RETAIL!C245:F260,3,$M$2:$N$3)/MAX(DCOUNT(RETAIL!C245:F260,1,$M$2:$N$3),1)</f>
        <v>175</v>
      </c>
    </row>
    <row r="18" spans="1:5" ht="12.75">
      <c r="A18" s="17">
        <v>16</v>
      </c>
      <c r="B18" s="22">
        <f>DSUM(RETAIL!I7:L22,3,$H$2:$I$3)/MAX(DCOUNT(RETAIL!I7:L22,1,$H$2:$I$3),1)</f>
        <v>107.33333333333333</v>
      </c>
      <c r="C18" s="18">
        <f>DSUM(RETAIL!I7:L22,3,$I$2:$J$3)/MAX(DCOUNT(RETAIL!I7:L22,1,$I$2:$J$3),1)</f>
        <v>113</v>
      </c>
      <c r="D18" s="18">
        <f>DSUM(RETAIL!I7:L22,3,$K$2:$L$3)/MAX(DCOUNT(RETAIL!I7:L22,1,$K$2:$L$3),1)</f>
        <v>223.33333333333334</v>
      </c>
      <c r="E18" s="19">
        <f>DSUM(RETAIL!I7:L22,3,$M$2:$N$3)/MAX(DCOUNT(RETAIL!I7:L22,1,$M$2:$N$3),1)</f>
        <v>294.5</v>
      </c>
    </row>
    <row r="19" spans="1:5" ht="12.75">
      <c r="A19" s="27" t="s">
        <v>11</v>
      </c>
      <c r="B19" s="28">
        <f>AVERAGE(B3:B18)</f>
        <v>75.98710317460316</v>
      </c>
      <c r="C19" s="28">
        <f>AVERAGE(C18,C3:C7)</f>
        <v>101.14814814814814</v>
      </c>
      <c r="D19" s="28">
        <f>AVERAGE(D18,D8:D12)</f>
        <v>146.3513888888889</v>
      </c>
      <c r="E19" s="29">
        <f>AVERAGE(E13:E18)</f>
        <v>213.81944444444443</v>
      </c>
    </row>
    <row r="20" spans="1:5" ht="12.75">
      <c r="A20" s="30" t="s">
        <v>12</v>
      </c>
      <c r="B20" s="31">
        <f>STDEV(B3:B18)</f>
        <v>20.739390385328388</v>
      </c>
      <c r="C20" s="31">
        <f>STDEV(C18,C3:C7)</f>
        <v>27.05875332840092</v>
      </c>
      <c r="D20" s="31">
        <f>STDEV(D18,D8:D12)</f>
        <v>56.05131216044284</v>
      </c>
      <c r="E20" s="32">
        <f>STDEV(E13:E18)</f>
        <v>52.87118561672821</v>
      </c>
    </row>
    <row r="42" spans="2:5" ht="12.75">
      <c r="B42" s="45" t="s">
        <v>13</v>
      </c>
      <c r="C42" s="45"/>
      <c r="D42" s="45"/>
      <c r="E42" s="45"/>
    </row>
    <row r="43" spans="1:5" ht="12.75">
      <c r="A43" s="23" t="s">
        <v>4</v>
      </c>
      <c r="B43" s="24" t="s">
        <v>9</v>
      </c>
      <c r="C43" s="25">
        <v>0.1</v>
      </c>
      <c r="D43" s="25">
        <v>0.2</v>
      </c>
      <c r="E43" s="26">
        <v>0.4</v>
      </c>
    </row>
    <row r="44" spans="1:5" ht="12.75">
      <c r="A44" s="33">
        <v>1</v>
      </c>
      <c r="B44" s="33">
        <f aca="true" t="shared" si="0" ref="B44:E58">B3/$B3</f>
        <v>1</v>
      </c>
      <c r="C44" s="12">
        <f t="shared" si="0"/>
        <v>1.3028571428571427</v>
      </c>
      <c r="D44" s="12">
        <f t="shared" si="0"/>
        <v>0</v>
      </c>
      <c r="E44" s="13">
        <f t="shared" si="0"/>
        <v>0</v>
      </c>
    </row>
    <row r="45" spans="1:5" ht="12.75">
      <c r="A45" s="34">
        <v>2</v>
      </c>
      <c r="B45" s="34">
        <f t="shared" si="0"/>
        <v>1</v>
      </c>
      <c r="C45" s="15">
        <f t="shared" si="0"/>
        <v>1.3374613003095974</v>
      </c>
      <c r="D45" s="15">
        <f t="shared" si="0"/>
        <v>0</v>
      </c>
      <c r="E45" s="16">
        <f t="shared" si="0"/>
        <v>0</v>
      </c>
    </row>
    <row r="46" spans="1:5" ht="12.75">
      <c r="A46" s="34">
        <v>3</v>
      </c>
      <c r="B46" s="34">
        <f t="shared" si="0"/>
        <v>1</v>
      </c>
      <c r="C46" s="15">
        <f t="shared" si="0"/>
        <v>1.3876404494382022</v>
      </c>
      <c r="D46" s="15">
        <f t="shared" si="0"/>
        <v>0</v>
      </c>
      <c r="E46" s="16">
        <f t="shared" si="0"/>
        <v>0</v>
      </c>
    </row>
    <row r="47" spans="1:5" ht="12.75">
      <c r="A47" s="34">
        <v>4</v>
      </c>
      <c r="B47" s="34">
        <f t="shared" si="0"/>
        <v>1</v>
      </c>
      <c r="C47" s="15">
        <f t="shared" si="0"/>
        <v>1.2733878292461398</v>
      </c>
      <c r="D47" s="15">
        <f t="shared" si="0"/>
        <v>0</v>
      </c>
      <c r="E47" s="16">
        <f t="shared" si="0"/>
        <v>0</v>
      </c>
    </row>
    <row r="48" spans="1:5" ht="12.75">
      <c r="A48" s="34">
        <v>5</v>
      </c>
      <c r="B48" s="34">
        <f t="shared" si="0"/>
        <v>1</v>
      </c>
      <c r="C48" s="15">
        <f t="shared" si="0"/>
        <v>1.228828828828829</v>
      </c>
      <c r="D48" s="15">
        <f t="shared" si="0"/>
        <v>0</v>
      </c>
      <c r="E48" s="16">
        <f t="shared" si="0"/>
        <v>0</v>
      </c>
    </row>
    <row r="49" spans="1:5" ht="12.75">
      <c r="A49" s="34">
        <v>6</v>
      </c>
      <c r="B49" s="34">
        <f t="shared" si="0"/>
        <v>1</v>
      </c>
      <c r="C49" s="15">
        <f t="shared" si="0"/>
        <v>0</v>
      </c>
      <c r="D49" s="15">
        <f t="shared" si="0"/>
        <v>1.8345431789737172</v>
      </c>
      <c r="E49" s="16">
        <f t="shared" si="0"/>
        <v>0</v>
      </c>
    </row>
    <row r="50" spans="1:5" ht="12.75">
      <c r="A50" s="34">
        <v>7</v>
      </c>
      <c r="B50" s="34">
        <f t="shared" si="0"/>
        <v>1</v>
      </c>
      <c r="C50" s="15">
        <f t="shared" si="0"/>
        <v>0</v>
      </c>
      <c r="D50" s="15">
        <f t="shared" si="0"/>
        <v>1.7740995762711864</v>
      </c>
      <c r="E50" s="16">
        <f t="shared" si="0"/>
        <v>0</v>
      </c>
    </row>
    <row r="51" spans="1:5" ht="12.75">
      <c r="A51" s="34">
        <v>8</v>
      </c>
      <c r="B51" s="34">
        <f t="shared" si="0"/>
        <v>1</v>
      </c>
      <c r="C51" s="15">
        <f t="shared" si="0"/>
        <v>0</v>
      </c>
      <c r="D51" s="15">
        <f t="shared" si="0"/>
        <v>1.8254716981132075</v>
      </c>
      <c r="E51" s="16">
        <f t="shared" si="0"/>
        <v>0</v>
      </c>
    </row>
    <row r="52" spans="1:5" ht="12.75">
      <c r="A52" s="34">
        <v>9</v>
      </c>
      <c r="B52" s="34">
        <f t="shared" si="0"/>
        <v>1</v>
      </c>
      <c r="C52" s="15">
        <f t="shared" si="0"/>
        <v>0</v>
      </c>
      <c r="D52" s="15">
        <f t="shared" si="0"/>
        <v>1.7890019379844964</v>
      </c>
      <c r="E52" s="16">
        <f t="shared" si="0"/>
        <v>0</v>
      </c>
    </row>
    <row r="53" spans="1:5" ht="12.75">
      <c r="A53" s="34">
        <v>10</v>
      </c>
      <c r="B53" s="34">
        <f t="shared" si="0"/>
        <v>1</v>
      </c>
      <c r="C53" s="15">
        <f t="shared" si="0"/>
        <v>0</v>
      </c>
      <c r="D53" s="15">
        <f t="shared" si="0"/>
        <v>1.4434713375796178</v>
      </c>
      <c r="E53" s="16">
        <f t="shared" si="0"/>
        <v>0</v>
      </c>
    </row>
    <row r="54" spans="1:5" ht="12.75">
      <c r="A54" s="34">
        <v>11</v>
      </c>
      <c r="B54" s="34">
        <f t="shared" si="0"/>
        <v>1</v>
      </c>
      <c r="C54" s="15">
        <f t="shared" si="0"/>
        <v>0</v>
      </c>
      <c r="D54" s="15">
        <f t="shared" si="0"/>
        <v>0</v>
      </c>
      <c r="E54" s="16">
        <f t="shared" si="0"/>
        <v>2.630807522123894</v>
      </c>
    </row>
    <row r="55" spans="1:5" ht="12.75">
      <c r="A55" s="34">
        <v>12</v>
      </c>
      <c r="B55" s="34">
        <f t="shared" si="0"/>
        <v>1</v>
      </c>
      <c r="C55" s="15">
        <f t="shared" si="0"/>
        <v>0</v>
      </c>
      <c r="D55" s="15">
        <f t="shared" si="0"/>
        <v>0</v>
      </c>
      <c r="E55" s="16">
        <f t="shared" si="0"/>
        <v>2.940207972270364</v>
      </c>
    </row>
    <row r="56" spans="1:5" ht="12.75">
      <c r="A56" s="34">
        <v>13</v>
      </c>
      <c r="B56" s="34">
        <f t="shared" si="0"/>
        <v>1</v>
      </c>
      <c r="C56" s="15">
        <f t="shared" si="0"/>
        <v>0</v>
      </c>
      <c r="D56" s="15">
        <f t="shared" si="0"/>
        <v>0</v>
      </c>
      <c r="E56" s="16">
        <f t="shared" si="0"/>
        <v>3</v>
      </c>
    </row>
    <row r="57" spans="1:5" ht="12.75">
      <c r="A57" s="34">
        <v>14</v>
      </c>
      <c r="B57" s="34">
        <f t="shared" si="0"/>
        <v>1</v>
      </c>
      <c r="C57" s="15">
        <f t="shared" si="0"/>
        <v>0</v>
      </c>
      <c r="D57" s="15">
        <f t="shared" si="0"/>
        <v>0</v>
      </c>
      <c r="E57" s="16">
        <f t="shared" si="0"/>
        <v>2.669077757685353</v>
      </c>
    </row>
    <row r="58" spans="1:5" ht="12.75">
      <c r="A58" s="34">
        <v>15</v>
      </c>
      <c r="B58" s="34">
        <f t="shared" si="0"/>
        <v>1</v>
      </c>
      <c r="C58" s="15">
        <f t="shared" si="0"/>
        <v>0</v>
      </c>
      <c r="D58" s="15">
        <f t="shared" si="0"/>
        <v>0</v>
      </c>
      <c r="E58" s="16">
        <f t="shared" si="0"/>
        <v>2.8074866310160425</v>
      </c>
    </row>
    <row r="59" spans="1:5" ht="12.75">
      <c r="A59" s="35"/>
      <c r="B59" s="35"/>
      <c r="C59" s="18"/>
      <c r="D59" s="18"/>
      <c r="E59" s="19"/>
    </row>
    <row r="60" spans="1:5" ht="12.75">
      <c r="A60" s="36" t="s">
        <v>11</v>
      </c>
      <c r="B60" s="37">
        <f>AVERAGE(B44:B59)</f>
        <v>1</v>
      </c>
      <c r="C60" s="28">
        <f>AVERAGE(C44:C48)</f>
        <v>1.3060351101359822</v>
      </c>
      <c r="D60" s="28">
        <f>AVERAGE(D59,D49:D53)</f>
        <v>1.7333175457844452</v>
      </c>
      <c r="E60" s="29">
        <f>AVERAGE(E54:E59)</f>
        <v>2.8095159766191307</v>
      </c>
    </row>
    <row r="61" spans="1:5" ht="12.75">
      <c r="A61" s="30" t="s">
        <v>12</v>
      </c>
      <c r="B61" s="31">
        <f>STDEV(B44:B59)</f>
        <v>0</v>
      </c>
      <c r="C61" s="31">
        <f>STDEV(C59,C44:C48)</f>
        <v>0.060588346920557465</v>
      </c>
      <c r="D61" s="31">
        <f>STDEV(D59,D49:D53)</f>
        <v>0.16394645967664806</v>
      </c>
      <c r="E61" s="32">
        <f>STDEV(E54:E59)</f>
        <v>0.16204033770917228</v>
      </c>
    </row>
  </sheetData>
  <mergeCells count="2">
    <mergeCell ref="B1:E1"/>
    <mergeCell ref="B42:E4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272"/>
  <sheetViews>
    <sheetView showGridLines="0" workbookViewId="0" topLeftCell="D1">
      <selection activeCell="L7" sqref="L7"/>
    </sheetView>
  </sheetViews>
  <sheetFormatPr defaultColWidth="9.75390625" defaultRowHeight="12.75"/>
  <cols>
    <col min="1" max="16384" width="9.75390625" style="3" customWidth="1"/>
  </cols>
  <sheetData>
    <row r="1" ht="12.75">
      <c r="A1" s="2" t="s">
        <v>0</v>
      </c>
    </row>
    <row r="3" ht="12.75">
      <c r="B3" s="2" t="s">
        <v>1</v>
      </c>
    </row>
    <row r="4" spans="2:6" ht="12.75">
      <c r="B4" s="2" t="s">
        <v>2</v>
      </c>
      <c r="F4" s="9"/>
    </row>
    <row r="6" spans="3:9" ht="12.75">
      <c r="C6" s="4" t="s">
        <v>3</v>
      </c>
      <c r="I6" s="4" t="s">
        <v>3</v>
      </c>
    </row>
    <row r="7" spans="1:12" ht="12.75">
      <c r="A7" s="4" t="s">
        <v>4</v>
      </c>
      <c r="B7" s="4" t="s">
        <v>5</v>
      </c>
      <c r="C7" s="4" t="s">
        <v>6</v>
      </c>
      <c r="D7" s="4" t="s">
        <v>7</v>
      </c>
      <c r="E7" s="4" t="s">
        <v>8</v>
      </c>
      <c r="F7" s="3" t="s">
        <v>10</v>
      </c>
      <c r="G7" s="8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6" t="s">
        <v>10</v>
      </c>
    </row>
    <row r="8" spans="1:12" ht="12.75">
      <c r="A8" s="7">
        <v>1</v>
      </c>
      <c r="B8" s="1">
        <v>1</v>
      </c>
      <c r="C8" s="1">
        <v>2000</v>
      </c>
      <c r="D8" s="1">
        <v>60</v>
      </c>
      <c r="E8" s="1">
        <v>57</v>
      </c>
      <c r="F8" s="3">
        <f>IF(C8&gt;E8,1,0)</f>
        <v>1</v>
      </c>
      <c r="G8" s="5">
        <v>1</v>
      </c>
      <c r="H8" s="3">
        <v>1</v>
      </c>
      <c r="I8" s="3">
        <v>2000</v>
      </c>
      <c r="J8" s="3">
        <v>60</v>
      </c>
      <c r="K8" s="3">
        <v>75</v>
      </c>
      <c r="L8" s="3">
        <f>IF(I8&gt;K8,1,0)</f>
        <v>1</v>
      </c>
    </row>
    <row r="9" spans="2:12" ht="12.75">
      <c r="B9" s="1">
        <v>2</v>
      </c>
      <c r="C9" s="1">
        <v>1943</v>
      </c>
      <c r="D9" s="1">
        <v>60</v>
      </c>
      <c r="E9" s="1">
        <v>98</v>
      </c>
      <c r="F9" s="3">
        <f aca="true" t="shared" si="0" ref="F9:F22">IF(C9&gt;E9,1,0)</f>
        <v>1</v>
      </c>
      <c r="G9" s="5"/>
      <c r="H9" s="3">
        <v>2</v>
      </c>
      <c r="I9" s="3">
        <f>I8-K8</f>
        <v>1925</v>
      </c>
      <c r="J9" s="3">
        <v>60</v>
      </c>
      <c r="K9" s="3">
        <v>138</v>
      </c>
      <c r="L9" s="3">
        <f aca="true" t="shared" si="1" ref="L9:L22">IF(I9&gt;K9,1,0)</f>
        <v>1</v>
      </c>
    </row>
    <row r="10" spans="2:12" ht="12.75">
      <c r="B10" s="1">
        <v>3</v>
      </c>
      <c r="C10" s="1">
        <v>1845</v>
      </c>
      <c r="D10" s="1">
        <v>60</v>
      </c>
      <c r="E10" s="1">
        <v>55</v>
      </c>
      <c r="F10" s="3">
        <f t="shared" si="0"/>
        <v>1</v>
      </c>
      <c r="G10" s="5"/>
      <c r="H10" s="3">
        <v>3</v>
      </c>
      <c r="I10" s="3">
        <f aca="true" t="shared" si="2" ref="I10:I19">I9-K9</f>
        <v>1787</v>
      </c>
      <c r="J10" s="3">
        <v>60</v>
      </c>
      <c r="K10" s="3">
        <v>109</v>
      </c>
      <c r="L10" s="3">
        <f t="shared" si="1"/>
        <v>1</v>
      </c>
    </row>
    <row r="11" spans="2:12" ht="12.75">
      <c r="B11" s="1">
        <v>4</v>
      </c>
      <c r="C11" s="1">
        <v>1790</v>
      </c>
      <c r="D11" s="1">
        <v>60</v>
      </c>
      <c r="E11" s="1">
        <v>41</v>
      </c>
      <c r="F11" s="3">
        <f t="shared" si="0"/>
        <v>1</v>
      </c>
      <c r="G11" s="5"/>
      <c r="H11" s="3">
        <v>4</v>
      </c>
      <c r="I11" s="3">
        <f t="shared" si="2"/>
        <v>1678</v>
      </c>
      <c r="J11" s="3">
        <v>54</v>
      </c>
      <c r="K11" s="3">
        <v>117</v>
      </c>
      <c r="L11" s="3">
        <f t="shared" si="1"/>
        <v>1</v>
      </c>
    </row>
    <row r="12" spans="2:12" ht="12.75">
      <c r="B12" s="1">
        <v>5</v>
      </c>
      <c r="C12" s="1">
        <v>1749</v>
      </c>
      <c r="D12" s="1">
        <v>60</v>
      </c>
      <c r="E12" s="1">
        <v>60</v>
      </c>
      <c r="F12" s="3">
        <f t="shared" si="0"/>
        <v>1</v>
      </c>
      <c r="G12" s="5"/>
      <c r="H12" s="3">
        <v>5</v>
      </c>
      <c r="I12" s="3">
        <f t="shared" si="2"/>
        <v>1561</v>
      </c>
      <c r="J12" s="3">
        <v>54</v>
      </c>
      <c r="K12" s="3">
        <v>141</v>
      </c>
      <c r="L12" s="3">
        <f t="shared" si="1"/>
        <v>1</v>
      </c>
    </row>
    <row r="13" spans="2:12" ht="12.75">
      <c r="B13" s="1">
        <v>6</v>
      </c>
      <c r="C13" s="1">
        <v>1689</v>
      </c>
      <c r="D13" s="1">
        <v>60</v>
      </c>
      <c r="E13" s="1">
        <v>39</v>
      </c>
      <c r="F13" s="3">
        <f t="shared" si="0"/>
        <v>1</v>
      </c>
      <c r="G13" s="5"/>
      <c r="H13" s="3">
        <v>6</v>
      </c>
      <c r="I13" s="3">
        <f t="shared" si="2"/>
        <v>1420</v>
      </c>
      <c r="J13" s="3">
        <v>54</v>
      </c>
      <c r="K13" s="3">
        <v>81</v>
      </c>
      <c r="L13" s="3">
        <f t="shared" si="1"/>
        <v>1</v>
      </c>
    </row>
    <row r="14" spans="2:12" ht="12.75">
      <c r="B14" s="1">
        <v>7</v>
      </c>
      <c r="C14" s="1">
        <v>1650</v>
      </c>
      <c r="D14" s="1">
        <v>54</v>
      </c>
      <c r="E14" s="1">
        <v>106</v>
      </c>
      <c r="F14" s="3">
        <f t="shared" si="0"/>
        <v>1</v>
      </c>
      <c r="G14" s="5"/>
      <c r="H14" s="3">
        <v>7</v>
      </c>
      <c r="I14" s="3">
        <f t="shared" si="2"/>
        <v>1339</v>
      </c>
      <c r="J14" s="3">
        <v>48</v>
      </c>
      <c r="K14" s="3">
        <v>304</v>
      </c>
      <c r="L14" s="3">
        <f t="shared" si="1"/>
        <v>1</v>
      </c>
    </row>
    <row r="15" spans="2:12" ht="12.75">
      <c r="B15" s="1">
        <v>8</v>
      </c>
      <c r="C15" s="1">
        <v>1544</v>
      </c>
      <c r="D15" s="1">
        <v>54</v>
      </c>
      <c r="E15" s="1">
        <v>55</v>
      </c>
      <c r="F15" s="3">
        <f t="shared" si="0"/>
        <v>1</v>
      </c>
      <c r="G15" s="5"/>
      <c r="H15" s="3">
        <v>8</v>
      </c>
      <c r="I15" s="3">
        <f t="shared" si="2"/>
        <v>1035</v>
      </c>
      <c r="J15" s="3">
        <v>48</v>
      </c>
      <c r="K15" s="3">
        <v>218</v>
      </c>
      <c r="L15" s="3">
        <f t="shared" si="1"/>
        <v>1</v>
      </c>
    </row>
    <row r="16" spans="2:12" ht="12.75">
      <c r="B16" s="1">
        <v>9</v>
      </c>
      <c r="C16" s="1">
        <v>1489</v>
      </c>
      <c r="D16" s="1">
        <v>54</v>
      </c>
      <c r="E16" s="1">
        <v>64</v>
      </c>
      <c r="F16" s="3">
        <f t="shared" si="0"/>
        <v>1</v>
      </c>
      <c r="G16" s="5"/>
      <c r="H16" s="3">
        <v>9</v>
      </c>
      <c r="I16" s="3">
        <f t="shared" si="2"/>
        <v>817</v>
      </c>
      <c r="J16" s="3">
        <v>48</v>
      </c>
      <c r="K16" s="3">
        <v>148</v>
      </c>
      <c r="L16" s="3">
        <f t="shared" si="1"/>
        <v>1</v>
      </c>
    </row>
    <row r="17" spans="2:12" ht="12.75">
      <c r="B17" s="1">
        <v>10</v>
      </c>
      <c r="C17" s="1">
        <v>1425</v>
      </c>
      <c r="D17" s="1">
        <v>54</v>
      </c>
      <c r="E17" s="1">
        <v>43</v>
      </c>
      <c r="F17" s="3">
        <f t="shared" si="0"/>
        <v>1</v>
      </c>
      <c r="G17" s="5"/>
      <c r="H17" s="3">
        <v>10</v>
      </c>
      <c r="I17" s="3">
        <f t="shared" si="2"/>
        <v>669</v>
      </c>
      <c r="J17" s="3">
        <v>36</v>
      </c>
      <c r="K17" s="3">
        <v>299</v>
      </c>
      <c r="L17" s="3">
        <f t="shared" si="1"/>
        <v>1</v>
      </c>
    </row>
    <row r="18" spans="2:12" ht="12.75">
      <c r="B18" s="1">
        <v>11</v>
      </c>
      <c r="C18" s="1">
        <v>1382</v>
      </c>
      <c r="D18" s="1">
        <v>54</v>
      </c>
      <c r="E18" s="1">
        <v>131</v>
      </c>
      <c r="F18" s="3">
        <f t="shared" si="0"/>
        <v>1</v>
      </c>
      <c r="G18" s="5"/>
      <c r="H18" s="3">
        <v>11</v>
      </c>
      <c r="I18" s="3">
        <f t="shared" si="2"/>
        <v>370</v>
      </c>
      <c r="J18" s="3">
        <v>36</v>
      </c>
      <c r="K18" s="3">
        <v>290</v>
      </c>
      <c r="L18" s="3">
        <f t="shared" si="1"/>
        <v>1</v>
      </c>
    </row>
    <row r="19" spans="2:12" ht="12.75">
      <c r="B19" s="1">
        <v>12</v>
      </c>
      <c r="C19" s="1">
        <v>1251</v>
      </c>
      <c r="D19" s="1">
        <v>54</v>
      </c>
      <c r="E19" s="1">
        <v>112</v>
      </c>
      <c r="F19" s="3">
        <f t="shared" si="0"/>
        <v>1</v>
      </c>
      <c r="G19" s="5"/>
      <c r="H19" s="3">
        <v>12</v>
      </c>
      <c r="I19" s="3">
        <f t="shared" si="2"/>
        <v>80</v>
      </c>
      <c r="J19" s="3">
        <v>36</v>
      </c>
      <c r="K19" s="3">
        <v>80</v>
      </c>
      <c r="L19" s="3">
        <f t="shared" si="1"/>
        <v>0</v>
      </c>
    </row>
    <row r="20" spans="2:12" ht="12.75">
      <c r="B20" s="1">
        <v>13</v>
      </c>
      <c r="C20" s="1">
        <v>1139</v>
      </c>
      <c r="D20" s="1">
        <v>54</v>
      </c>
      <c r="E20" s="1">
        <v>62</v>
      </c>
      <c r="F20" s="3">
        <f t="shared" si="0"/>
        <v>1</v>
      </c>
      <c r="G20" s="5"/>
      <c r="H20" s="3">
        <v>13</v>
      </c>
      <c r="I20" s="3">
        <f>I19-K19</f>
        <v>0</v>
      </c>
      <c r="L20" s="3">
        <f t="shared" si="1"/>
        <v>0</v>
      </c>
    </row>
    <row r="21" spans="2:12" ht="12.75">
      <c r="B21" s="1">
        <v>14</v>
      </c>
      <c r="C21" s="1">
        <v>1077</v>
      </c>
      <c r="D21" s="1">
        <v>54</v>
      </c>
      <c r="E21" s="1">
        <v>31</v>
      </c>
      <c r="F21" s="3">
        <f t="shared" si="0"/>
        <v>1</v>
      </c>
      <c r="G21" s="5"/>
      <c r="H21" s="3">
        <v>14</v>
      </c>
      <c r="I21" s="3">
        <v>0</v>
      </c>
      <c r="L21" s="3">
        <f t="shared" si="1"/>
        <v>0</v>
      </c>
    </row>
    <row r="22" spans="2:12" ht="12.75">
      <c r="B22" s="1">
        <v>15</v>
      </c>
      <c r="C22" s="1">
        <v>1046</v>
      </c>
      <c r="D22" s="1">
        <v>54</v>
      </c>
      <c r="E22" s="1">
        <v>80</v>
      </c>
      <c r="F22" s="3">
        <f t="shared" si="0"/>
        <v>1</v>
      </c>
      <c r="H22" s="3">
        <v>15</v>
      </c>
      <c r="I22" s="3">
        <v>0</v>
      </c>
      <c r="L22" s="3">
        <f t="shared" si="1"/>
        <v>0</v>
      </c>
    </row>
    <row r="23" spans="2:9" ht="12.75">
      <c r="B23" s="1">
        <v>16</v>
      </c>
      <c r="C23" s="1">
        <v>966</v>
      </c>
      <c r="D23" s="1"/>
      <c r="E23" s="1"/>
      <c r="G23" s="5"/>
      <c r="H23" s="3">
        <v>16</v>
      </c>
      <c r="I23" s="3">
        <v>0</v>
      </c>
    </row>
    <row r="24" spans="2:6" ht="12.75">
      <c r="B24" s="1"/>
      <c r="C24" s="1" t="s">
        <v>6</v>
      </c>
      <c r="D24" s="1" t="s">
        <v>7</v>
      </c>
      <c r="E24" s="1" t="s">
        <v>8</v>
      </c>
      <c r="F24" s="3" t="s">
        <v>10</v>
      </c>
    </row>
    <row r="25" spans="1:6" ht="12.75">
      <c r="A25" s="7">
        <v>2</v>
      </c>
      <c r="B25" s="1">
        <v>1</v>
      </c>
      <c r="C25" s="1">
        <v>2000</v>
      </c>
      <c r="D25" s="1">
        <v>60</v>
      </c>
      <c r="E25" s="1">
        <v>115</v>
      </c>
      <c r="F25" s="3">
        <f>IF(C25&gt;E25,1,0)</f>
        <v>1</v>
      </c>
    </row>
    <row r="26" spans="2:6" ht="12.75">
      <c r="B26" s="1">
        <v>2</v>
      </c>
      <c r="C26" s="1">
        <v>1885</v>
      </c>
      <c r="D26" s="1">
        <v>60</v>
      </c>
      <c r="E26" s="1">
        <v>105</v>
      </c>
      <c r="F26" s="3">
        <f aca="true" t="shared" si="3" ref="F26:F39">IF(C26&gt;E26,1,0)</f>
        <v>1</v>
      </c>
    </row>
    <row r="27" spans="2:6" ht="12.75">
      <c r="B27" s="1">
        <v>3</v>
      </c>
      <c r="C27" s="1">
        <v>1780</v>
      </c>
      <c r="D27" s="1">
        <v>60</v>
      </c>
      <c r="E27" s="1">
        <v>136</v>
      </c>
      <c r="F27" s="3">
        <f t="shared" si="3"/>
        <v>1</v>
      </c>
    </row>
    <row r="28" spans="2:6" ht="12.75">
      <c r="B28" s="1">
        <v>4</v>
      </c>
      <c r="C28" s="1">
        <v>1644</v>
      </c>
      <c r="D28" s="1">
        <v>60</v>
      </c>
      <c r="E28" s="1">
        <v>115</v>
      </c>
      <c r="F28" s="3">
        <f t="shared" si="3"/>
        <v>1</v>
      </c>
    </row>
    <row r="29" spans="2:6" ht="12.75">
      <c r="B29" s="1">
        <v>5</v>
      </c>
      <c r="C29" s="1">
        <v>1529</v>
      </c>
      <c r="D29" s="1">
        <v>60</v>
      </c>
      <c r="E29" s="1">
        <v>73</v>
      </c>
      <c r="F29" s="3">
        <f t="shared" si="3"/>
        <v>1</v>
      </c>
    </row>
    <row r="30" spans="2:6" ht="12.75">
      <c r="B30" s="1">
        <v>6</v>
      </c>
      <c r="C30" s="1">
        <v>1456</v>
      </c>
      <c r="D30" s="1">
        <v>60</v>
      </c>
      <c r="E30" s="1">
        <v>102</v>
      </c>
      <c r="F30" s="3">
        <f t="shared" si="3"/>
        <v>1</v>
      </c>
    </row>
    <row r="31" spans="2:6" ht="12.75">
      <c r="B31" s="1">
        <v>7</v>
      </c>
      <c r="C31" s="1">
        <v>1354</v>
      </c>
      <c r="D31" s="1">
        <v>54</v>
      </c>
      <c r="E31" s="1">
        <v>58</v>
      </c>
      <c r="F31" s="3">
        <f t="shared" si="3"/>
        <v>1</v>
      </c>
    </row>
    <row r="32" spans="2:6" ht="12.75">
      <c r="B32" s="1">
        <v>8</v>
      </c>
      <c r="C32" s="1">
        <v>1296</v>
      </c>
      <c r="D32" s="1">
        <v>54</v>
      </c>
      <c r="E32" s="1">
        <v>187</v>
      </c>
      <c r="F32" s="3">
        <f t="shared" si="3"/>
        <v>1</v>
      </c>
    </row>
    <row r="33" spans="2:6" ht="12.75">
      <c r="B33" s="1">
        <v>9</v>
      </c>
      <c r="C33" s="1">
        <v>1109</v>
      </c>
      <c r="D33" s="1">
        <v>54</v>
      </c>
      <c r="E33" s="1">
        <v>198</v>
      </c>
      <c r="F33" s="3">
        <f t="shared" si="3"/>
        <v>1</v>
      </c>
    </row>
    <row r="34" spans="2:6" ht="12.75">
      <c r="B34" s="1">
        <v>10</v>
      </c>
      <c r="C34" s="1">
        <v>911</v>
      </c>
      <c r="D34" s="1">
        <v>54</v>
      </c>
      <c r="E34" s="1">
        <v>196</v>
      </c>
      <c r="F34" s="3">
        <f t="shared" si="3"/>
        <v>1</v>
      </c>
    </row>
    <row r="35" spans="2:6" ht="12.75">
      <c r="B35" s="1">
        <v>11</v>
      </c>
      <c r="C35" s="1">
        <v>715</v>
      </c>
      <c r="D35" s="1">
        <v>54</v>
      </c>
      <c r="E35" s="1">
        <v>132</v>
      </c>
      <c r="F35" s="3">
        <f t="shared" si="3"/>
        <v>1</v>
      </c>
    </row>
    <row r="36" spans="2:6" ht="12.75">
      <c r="B36" s="1">
        <v>12</v>
      </c>
      <c r="C36" s="1">
        <v>583</v>
      </c>
      <c r="D36" s="1">
        <v>54</v>
      </c>
      <c r="E36" s="1">
        <v>60</v>
      </c>
      <c r="F36" s="3">
        <f t="shared" si="3"/>
        <v>1</v>
      </c>
    </row>
    <row r="37" spans="2:6" ht="12.75">
      <c r="B37" s="1">
        <v>13</v>
      </c>
      <c r="C37" s="1">
        <v>523</v>
      </c>
      <c r="D37" s="1">
        <v>54</v>
      </c>
      <c r="E37" s="1">
        <v>119</v>
      </c>
      <c r="F37" s="3">
        <f t="shared" si="3"/>
        <v>1</v>
      </c>
    </row>
    <row r="38" spans="2:6" ht="12.75">
      <c r="B38" s="1">
        <v>14</v>
      </c>
      <c r="C38" s="1">
        <v>404</v>
      </c>
      <c r="D38" s="1">
        <v>54</v>
      </c>
      <c r="E38" s="1">
        <v>131</v>
      </c>
      <c r="F38" s="3">
        <f t="shared" si="3"/>
        <v>1</v>
      </c>
    </row>
    <row r="39" spans="2:6" ht="12.75">
      <c r="B39" s="1">
        <v>15</v>
      </c>
      <c r="C39" s="1">
        <v>273</v>
      </c>
      <c r="D39" s="1">
        <v>54</v>
      </c>
      <c r="E39" s="1">
        <v>215</v>
      </c>
      <c r="F39" s="3">
        <f t="shared" si="3"/>
        <v>1</v>
      </c>
    </row>
    <row r="40" spans="2:5" ht="12.75">
      <c r="B40" s="1">
        <v>16</v>
      </c>
      <c r="C40" s="1">
        <v>58</v>
      </c>
      <c r="D40" s="1"/>
      <c r="E40" s="1"/>
    </row>
    <row r="41" spans="2:6" ht="12.75">
      <c r="B41" s="1"/>
      <c r="C41" s="1" t="s">
        <v>6</v>
      </c>
      <c r="D41" s="1" t="s">
        <v>7</v>
      </c>
      <c r="E41" s="1" t="s">
        <v>8</v>
      </c>
      <c r="F41" s="3" t="s">
        <v>10</v>
      </c>
    </row>
    <row r="42" spans="1:6" ht="12.75">
      <c r="A42" s="7">
        <v>3</v>
      </c>
      <c r="B42" s="1">
        <v>1</v>
      </c>
      <c r="C42" s="1">
        <v>2000</v>
      </c>
      <c r="D42" s="1">
        <v>60</v>
      </c>
      <c r="E42" s="1">
        <v>75</v>
      </c>
      <c r="F42" s="3">
        <f>IF(C42&gt;E42,1,0)</f>
        <v>1</v>
      </c>
    </row>
    <row r="43" spans="2:6" ht="12.75">
      <c r="B43" s="1">
        <v>2</v>
      </c>
      <c r="C43" s="1">
        <v>1925</v>
      </c>
      <c r="D43" s="1">
        <v>60</v>
      </c>
      <c r="E43" s="1">
        <v>82</v>
      </c>
      <c r="F43" s="3">
        <f aca="true" t="shared" si="4" ref="F43:F56">IF(C43&gt;E43,1,0)</f>
        <v>1</v>
      </c>
    </row>
    <row r="44" spans="2:6" ht="12.75">
      <c r="B44" s="1">
        <v>3</v>
      </c>
      <c r="C44" s="1">
        <v>1843</v>
      </c>
      <c r="D44" s="1">
        <v>60</v>
      </c>
      <c r="E44" s="1">
        <v>63</v>
      </c>
      <c r="F44" s="3">
        <f t="shared" si="4"/>
        <v>1</v>
      </c>
    </row>
    <row r="45" spans="2:6" ht="12.75">
      <c r="B45" s="1">
        <v>4</v>
      </c>
      <c r="C45" s="1">
        <v>1780</v>
      </c>
      <c r="D45" s="1">
        <v>60</v>
      </c>
      <c r="E45" s="1">
        <v>53</v>
      </c>
      <c r="F45" s="3">
        <f t="shared" si="4"/>
        <v>1</v>
      </c>
    </row>
    <row r="46" spans="2:6" ht="12.75">
      <c r="B46" s="1">
        <v>5</v>
      </c>
      <c r="C46" s="1">
        <v>1727</v>
      </c>
      <c r="D46" s="1">
        <v>60</v>
      </c>
      <c r="E46" s="1">
        <v>63</v>
      </c>
      <c r="F46" s="3">
        <f t="shared" si="4"/>
        <v>1</v>
      </c>
    </row>
    <row r="47" spans="2:6" ht="12.75">
      <c r="B47" s="1">
        <v>6</v>
      </c>
      <c r="C47" s="1">
        <v>1664</v>
      </c>
      <c r="D47" s="1">
        <v>60</v>
      </c>
      <c r="E47" s="1">
        <v>20</v>
      </c>
      <c r="F47" s="3">
        <f t="shared" si="4"/>
        <v>1</v>
      </c>
    </row>
    <row r="48" spans="2:6" ht="12.75">
      <c r="B48" s="1">
        <v>7</v>
      </c>
      <c r="C48" s="1">
        <v>1644</v>
      </c>
      <c r="D48" s="1">
        <v>54</v>
      </c>
      <c r="E48" s="1">
        <v>57</v>
      </c>
      <c r="F48" s="3">
        <f t="shared" si="4"/>
        <v>1</v>
      </c>
    </row>
    <row r="49" spans="2:6" ht="12.75">
      <c r="B49" s="1">
        <v>8</v>
      </c>
      <c r="C49" s="1">
        <v>1587</v>
      </c>
      <c r="D49" s="1">
        <v>54</v>
      </c>
      <c r="E49" s="1">
        <v>118</v>
      </c>
      <c r="F49" s="3">
        <f t="shared" si="4"/>
        <v>1</v>
      </c>
    </row>
    <row r="50" spans="2:6" ht="12.75">
      <c r="B50" s="1">
        <v>9</v>
      </c>
      <c r="C50" s="1">
        <v>1469</v>
      </c>
      <c r="D50" s="1">
        <v>54</v>
      </c>
      <c r="E50" s="1">
        <v>90</v>
      </c>
      <c r="F50" s="3">
        <f t="shared" si="4"/>
        <v>1</v>
      </c>
    </row>
    <row r="51" spans="2:6" ht="12.75">
      <c r="B51" s="1">
        <v>10</v>
      </c>
      <c r="C51" s="1">
        <v>1379</v>
      </c>
      <c r="D51" s="1">
        <v>54</v>
      </c>
      <c r="E51" s="1">
        <v>51</v>
      </c>
      <c r="F51" s="3">
        <f t="shared" si="4"/>
        <v>1</v>
      </c>
    </row>
    <row r="52" spans="2:6" ht="12.75">
      <c r="B52" s="1">
        <v>11</v>
      </c>
      <c r="C52" s="1">
        <v>1328</v>
      </c>
      <c r="D52" s="1">
        <v>54</v>
      </c>
      <c r="E52" s="1">
        <v>126</v>
      </c>
      <c r="F52" s="3">
        <f t="shared" si="4"/>
        <v>1</v>
      </c>
    </row>
    <row r="53" spans="2:6" ht="12.75">
      <c r="B53" s="1">
        <v>12</v>
      </c>
      <c r="C53" s="1">
        <v>1202</v>
      </c>
      <c r="D53" s="1">
        <v>54</v>
      </c>
      <c r="E53" s="1">
        <v>73</v>
      </c>
      <c r="F53" s="3">
        <f t="shared" si="4"/>
        <v>1</v>
      </c>
    </row>
    <row r="54" spans="2:6" ht="12.75">
      <c r="B54" s="1">
        <v>13</v>
      </c>
      <c r="C54" s="1">
        <v>1129</v>
      </c>
      <c r="D54" s="1">
        <v>54</v>
      </c>
      <c r="E54" s="1">
        <v>88</v>
      </c>
      <c r="F54" s="3">
        <f t="shared" si="4"/>
        <v>1</v>
      </c>
    </row>
    <row r="55" spans="2:6" ht="12.75">
      <c r="B55" s="1">
        <v>14</v>
      </c>
      <c r="C55" s="1">
        <v>1041</v>
      </c>
      <c r="D55" s="1">
        <v>54</v>
      </c>
      <c r="E55" s="1">
        <v>64</v>
      </c>
      <c r="F55" s="3">
        <f t="shared" si="4"/>
        <v>1</v>
      </c>
    </row>
    <row r="56" spans="2:6" ht="12.75">
      <c r="B56" s="1">
        <v>15</v>
      </c>
      <c r="C56" s="1">
        <v>977</v>
      </c>
      <c r="D56" s="1">
        <v>54</v>
      </c>
      <c r="E56" s="1">
        <v>74</v>
      </c>
      <c r="F56" s="3">
        <f t="shared" si="4"/>
        <v>1</v>
      </c>
    </row>
    <row r="57" spans="2:5" ht="12.75">
      <c r="B57" s="1">
        <v>16</v>
      </c>
      <c r="C57" s="1">
        <v>903</v>
      </c>
      <c r="D57" s="1"/>
      <c r="E57" s="1"/>
    </row>
    <row r="58" spans="2:6" ht="12.75">
      <c r="B58" s="1"/>
      <c r="C58" s="1" t="s">
        <v>6</v>
      </c>
      <c r="D58" s="1" t="s">
        <v>7</v>
      </c>
      <c r="E58" s="1" t="s">
        <v>8</v>
      </c>
      <c r="F58" s="3" t="s">
        <v>10</v>
      </c>
    </row>
    <row r="59" spans="1:6" ht="12.75">
      <c r="A59" s="7">
        <v>4</v>
      </c>
      <c r="B59" s="1">
        <v>1</v>
      </c>
      <c r="C59" s="1">
        <v>2000</v>
      </c>
      <c r="D59" s="1">
        <v>60</v>
      </c>
      <c r="E59" s="1">
        <v>47</v>
      </c>
      <c r="F59" s="3">
        <f>IF(C59&gt;E59,1,0)</f>
        <v>1</v>
      </c>
    </row>
    <row r="60" spans="2:6" ht="12.75">
      <c r="B60" s="1">
        <v>2</v>
      </c>
      <c r="C60" s="1">
        <v>1953</v>
      </c>
      <c r="D60" s="1">
        <v>60</v>
      </c>
      <c r="E60" s="1">
        <v>50</v>
      </c>
      <c r="F60" s="3">
        <f aca="true" t="shared" si="5" ref="F60:F73">IF(C60&gt;E60,1,0)</f>
        <v>1</v>
      </c>
    </row>
    <row r="61" spans="2:6" ht="12.75">
      <c r="B61" s="1">
        <v>3</v>
      </c>
      <c r="C61" s="1">
        <v>1903</v>
      </c>
      <c r="D61" s="1">
        <v>60</v>
      </c>
      <c r="E61" s="1">
        <v>51</v>
      </c>
      <c r="F61" s="3">
        <f t="shared" si="5"/>
        <v>1</v>
      </c>
    </row>
    <row r="62" spans="2:6" ht="12.75">
      <c r="B62" s="1">
        <v>4</v>
      </c>
      <c r="C62" s="1">
        <v>1852</v>
      </c>
      <c r="D62" s="1">
        <v>60</v>
      </c>
      <c r="E62" s="1">
        <v>93</v>
      </c>
      <c r="F62" s="3">
        <f t="shared" si="5"/>
        <v>1</v>
      </c>
    </row>
    <row r="63" spans="2:6" ht="12.75">
      <c r="B63" s="1">
        <v>5</v>
      </c>
      <c r="C63" s="1">
        <v>1759</v>
      </c>
      <c r="D63" s="1">
        <v>60</v>
      </c>
      <c r="E63" s="1">
        <v>53</v>
      </c>
      <c r="F63" s="3">
        <f t="shared" si="5"/>
        <v>1</v>
      </c>
    </row>
    <row r="64" spans="2:6" ht="12.75">
      <c r="B64" s="1">
        <v>6</v>
      </c>
      <c r="C64" s="1">
        <v>1706</v>
      </c>
      <c r="D64" s="1">
        <v>60</v>
      </c>
      <c r="E64" s="1">
        <v>73</v>
      </c>
      <c r="F64" s="3">
        <f t="shared" si="5"/>
        <v>1</v>
      </c>
    </row>
    <row r="65" spans="2:6" ht="12.75">
      <c r="B65" s="1">
        <v>7</v>
      </c>
      <c r="C65" s="1">
        <v>1633</v>
      </c>
      <c r="D65" s="1">
        <v>54</v>
      </c>
      <c r="E65" s="1">
        <v>62</v>
      </c>
      <c r="F65" s="3">
        <f t="shared" si="5"/>
        <v>1</v>
      </c>
    </row>
    <row r="66" spans="2:6" ht="12.75">
      <c r="B66" s="1">
        <v>8</v>
      </c>
      <c r="C66" s="1">
        <v>1571</v>
      </c>
      <c r="D66" s="1">
        <v>54</v>
      </c>
      <c r="E66" s="1">
        <v>56</v>
      </c>
      <c r="F66" s="3">
        <f t="shared" si="5"/>
        <v>1</v>
      </c>
    </row>
    <row r="67" spans="2:6" ht="12.75">
      <c r="B67" s="1">
        <v>9</v>
      </c>
      <c r="C67" s="1">
        <v>1515</v>
      </c>
      <c r="D67" s="1">
        <v>54</v>
      </c>
      <c r="E67" s="1">
        <v>62</v>
      </c>
      <c r="F67" s="3">
        <f t="shared" si="5"/>
        <v>1</v>
      </c>
    </row>
    <row r="68" spans="2:6" ht="12.75">
      <c r="B68" s="1">
        <v>10</v>
      </c>
      <c r="C68" s="1">
        <v>1453</v>
      </c>
      <c r="D68" s="1">
        <v>54</v>
      </c>
      <c r="E68" s="1">
        <v>64</v>
      </c>
      <c r="F68" s="3">
        <f t="shared" si="5"/>
        <v>1</v>
      </c>
    </row>
    <row r="69" spans="2:6" ht="12.75">
      <c r="B69" s="1">
        <v>11</v>
      </c>
      <c r="C69" s="1">
        <v>1389</v>
      </c>
      <c r="D69" s="1">
        <v>54</v>
      </c>
      <c r="E69" s="1">
        <v>85</v>
      </c>
      <c r="F69" s="3">
        <f t="shared" si="5"/>
        <v>1</v>
      </c>
    </row>
    <row r="70" spans="2:6" ht="12.75">
      <c r="B70" s="1">
        <v>12</v>
      </c>
      <c r="C70" s="1">
        <v>1304</v>
      </c>
      <c r="D70" s="1">
        <v>54</v>
      </c>
      <c r="E70" s="1">
        <v>89</v>
      </c>
      <c r="F70" s="3">
        <f t="shared" si="5"/>
        <v>1</v>
      </c>
    </row>
    <row r="71" spans="2:6" ht="12.75">
      <c r="B71" s="1">
        <v>13</v>
      </c>
      <c r="C71" s="1">
        <v>1215</v>
      </c>
      <c r="D71" s="1">
        <v>54</v>
      </c>
      <c r="E71" s="1">
        <v>76</v>
      </c>
      <c r="F71" s="3">
        <f t="shared" si="5"/>
        <v>1</v>
      </c>
    </row>
    <row r="72" spans="2:6" ht="12.75">
      <c r="B72" s="1">
        <v>14</v>
      </c>
      <c r="C72" s="1">
        <v>1139</v>
      </c>
      <c r="D72" s="1">
        <v>54</v>
      </c>
      <c r="E72" s="1">
        <v>94</v>
      </c>
      <c r="F72" s="3">
        <f t="shared" si="5"/>
        <v>1</v>
      </c>
    </row>
    <row r="73" spans="2:6" ht="12.75">
      <c r="B73" s="1">
        <v>15</v>
      </c>
      <c r="C73" s="1">
        <v>1045</v>
      </c>
      <c r="D73" s="1">
        <v>54</v>
      </c>
      <c r="E73" s="1">
        <v>113</v>
      </c>
      <c r="F73" s="3">
        <f t="shared" si="5"/>
        <v>1</v>
      </c>
    </row>
    <row r="74" spans="2:5" ht="12.75">
      <c r="B74" s="1">
        <v>16</v>
      </c>
      <c r="C74" s="1">
        <v>932</v>
      </c>
      <c r="D74" s="1"/>
      <c r="E74" s="1"/>
    </row>
    <row r="75" spans="2:6" ht="12.75">
      <c r="B75" s="1"/>
      <c r="C75" s="1" t="s">
        <v>6</v>
      </c>
      <c r="D75" s="1" t="s">
        <v>7</v>
      </c>
      <c r="E75" s="1" t="s">
        <v>8</v>
      </c>
      <c r="F75" s="3" t="s">
        <v>10</v>
      </c>
    </row>
    <row r="76" spans="1:6" ht="12.75">
      <c r="A76" s="7">
        <v>5</v>
      </c>
      <c r="B76" s="1">
        <v>1</v>
      </c>
      <c r="C76" s="1">
        <v>2000</v>
      </c>
      <c r="D76" s="1">
        <v>60</v>
      </c>
      <c r="E76" s="1">
        <v>88</v>
      </c>
      <c r="F76" s="3">
        <f>IF(C76&gt;E76,1,0)</f>
        <v>1</v>
      </c>
    </row>
    <row r="77" spans="2:6" ht="12.75">
      <c r="B77" s="1">
        <v>2</v>
      </c>
      <c r="C77" s="1">
        <v>1912</v>
      </c>
      <c r="D77" s="1">
        <v>60</v>
      </c>
      <c r="E77" s="1">
        <v>98</v>
      </c>
      <c r="F77" s="3">
        <f aca="true" t="shared" si="6" ref="F77:F90">IF(C77&gt;E77,1,0)</f>
        <v>1</v>
      </c>
    </row>
    <row r="78" spans="2:6" ht="12.75">
      <c r="B78" s="1">
        <v>3</v>
      </c>
      <c r="C78" s="1">
        <v>1814</v>
      </c>
      <c r="D78" s="1">
        <v>60</v>
      </c>
      <c r="E78" s="1">
        <v>99</v>
      </c>
      <c r="F78" s="3">
        <f t="shared" si="6"/>
        <v>1</v>
      </c>
    </row>
    <row r="79" spans="2:6" ht="12.75">
      <c r="B79" s="1">
        <v>4</v>
      </c>
      <c r="C79" s="1">
        <v>1715</v>
      </c>
      <c r="D79" s="1">
        <v>60</v>
      </c>
      <c r="E79" s="1">
        <v>83</v>
      </c>
      <c r="F79" s="3">
        <f t="shared" si="6"/>
        <v>1</v>
      </c>
    </row>
    <row r="80" spans="2:6" ht="12.75">
      <c r="B80" s="1">
        <v>5</v>
      </c>
      <c r="C80" s="1">
        <v>1632</v>
      </c>
      <c r="D80" s="1">
        <v>60</v>
      </c>
      <c r="E80" s="1">
        <v>106</v>
      </c>
      <c r="F80" s="3">
        <f t="shared" si="6"/>
        <v>1</v>
      </c>
    </row>
    <row r="81" spans="2:6" ht="12.75">
      <c r="B81" s="1">
        <v>6</v>
      </c>
      <c r="C81" s="1">
        <v>1526</v>
      </c>
      <c r="D81" s="1">
        <v>60</v>
      </c>
      <c r="E81" s="1">
        <v>81</v>
      </c>
      <c r="F81" s="3">
        <f t="shared" si="6"/>
        <v>1</v>
      </c>
    </row>
    <row r="82" spans="2:6" ht="12.75">
      <c r="B82" s="1">
        <v>7</v>
      </c>
      <c r="C82" s="1">
        <v>1445</v>
      </c>
      <c r="D82" s="1">
        <v>54</v>
      </c>
      <c r="E82" s="1">
        <v>138</v>
      </c>
      <c r="F82" s="3">
        <f t="shared" si="6"/>
        <v>1</v>
      </c>
    </row>
    <row r="83" spans="2:6" ht="12.75">
      <c r="B83" s="1">
        <v>8</v>
      </c>
      <c r="C83" s="1">
        <v>1307</v>
      </c>
      <c r="D83" s="1">
        <v>54</v>
      </c>
      <c r="E83" s="1">
        <v>95</v>
      </c>
      <c r="F83" s="3">
        <f t="shared" si="6"/>
        <v>1</v>
      </c>
    </row>
    <row r="84" spans="2:6" ht="12.75">
      <c r="B84" s="1">
        <v>9</v>
      </c>
      <c r="C84" s="1">
        <v>1212</v>
      </c>
      <c r="D84" s="1">
        <v>54</v>
      </c>
      <c r="E84" s="1">
        <v>140</v>
      </c>
      <c r="F84" s="3">
        <f t="shared" si="6"/>
        <v>1</v>
      </c>
    </row>
    <row r="85" spans="2:6" ht="12.75">
      <c r="B85" s="1">
        <v>10</v>
      </c>
      <c r="C85" s="1">
        <v>1072</v>
      </c>
      <c r="D85" s="1">
        <v>54</v>
      </c>
      <c r="E85" s="1">
        <v>128</v>
      </c>
      <c r="F85" s="3">
        <f t="shared" si="6"/>
        <v>1</v>
      </c>
    </row>
    <row r="86" spans="2:6" ht="12.75">
      <c r="B86" s="1">
        <v>11</v>
      </c>
      <c r="C86" s="1">
        <v>944</v>
      </c>
      <c r="D86" s="1">
        <v>54</v>
      </c>
      <c r="E86" s="1">
        <v>117</v>
      </c>
      <c r="F86" s="3">
        <f t="shared" si="6"/>
        <v>1</v>
      </c>
    </row>
    <row r="87" spans="2:6" ht="12.75">
      <c r="B87" s="1">
        <v>12</v>
      </c>
      <c r="C87" s="1">
        <v>827</v>
      </c>
      <c r="D87" s="1">
        <v>54</v>
      </c>
      <c r="E87" s="1">
        <v>161</v>
      </c>
      <c r="F87" s="3">
        <f t="shared" si="6"/>
        <v>1</v>
      </c>
    </row>
    <row r="88" spans="2:6" ht="12.75">
      <c r="B88" s="1">
        <v>13</v>
      </c>
      <c r="C88" s="1">
        <v>666</v>
      </c>
      <c r="D88" s="1">
        <v>54</v>
      </c>
      <c r="E88" s="1">
        <v>94</v>
      </c>
      <c r="F88" s="3">
        <f t="shared" si="6"/>
        <v>1</v>
      </c>
    </row>
    <row r="89" spans="2:6" ht="12.75">
      <c r="B89" s="1">
        <v>14</v>
      </c>
      <c r="C89" s="1">
        <v>572</v>
      </c>
      <c r="D89" s="1">
        <v>54</v>
      </c>
      <c r="E89" s="1">
        <v>52</v>
      </c>
      <c r="F89" s="3">
        <f t="shared" si="6"/>
        <v>1</v>
      </c>
    </row>
    <row r="90" spans="2:6" ht="12.75">
      <c r="B90" s="1">
        <v>15</v>
      </c>
      <c r="C90" s="1">
        <v>520</v>
      </c>
      <c r="D90" s="1">
        <v>54</v>
      </c>
      <c r="E90" s="1">
        <v>98</v>
      </c>
      <c r="F90" s="3">
        <f t="shared" si="6"/>
        <v>1</v>
      </c>
    </row>
    <row r="91" spans="2:5" ht="12.75">
      <c r="B91" s="1">
        <v>16</v>
      </c>
      <c r="C91" s="1">
        <v>422</v>
      </c>
      <c r="D91" s="1"/>
      <c r="E91" s="1"/>
    </row>
    <row r="92" spans="2:6" ht="12.75">
      <c r="B92" s="1"/>
      <c r="C92" s="1" t="s">
        <v>6</v>
      </c>
      <c r="D92" s="1" t="s">
        <v>7</v>
      </c>
      <c r="E92" s="1" t="s">
        <v>8</v>
      </c>
      <c r="F92" s="3" t="s">
        <v>10</v>
      </c>
    </row>
    <row r="93" spans="1:6" ht="12.75">
      <c r="A93" s="7">
        <v>6</v>
      </c>
      <c r="B93" s="1">
        <v>1</v>
      </c>
      <c r="C93" s="1">
        <v>2000</v>
      </c>
      <c r="D93" s="1">
        <v>60</v>
      </c>
      <c r="E93" s="1">
        <v>94</v>
      </c>
      <c r="F93" s="3">
        <f>IF(C93&gt;E93,1,0)</f>
        <v>1</v>
      </c>
    </row>
    <row r="94" spans="2:6" ht="12.75">
      <c r="B94" s="1">
        <v>2</v>
      </c>
      <c r="C94" s="1">
        <v>1906</v>
      </c>
      <c r="D94" s="1">
        <v>60</v>
      </c>
      <c r="E94" s="1">
        <v>85</v>
      </c>
      <c r="F94" s="3">
        <f aca="true" t="shared" si="7" ref="F94:F107">IF(C94&gt;E94,1,0)</f>
        <v>1</v>
      </c>
    </row>
    <row r="95" spans="2:6" ht="12.75">
      <c r="B95" s="1">
        <v>3</v>
      </c>
      <c r="C95" s="1">
        <v>1821</v>
      </c>
      <c r="D95" s="1">
        <v>60</v>
      </c>
      <c r="E95" s="1">
        <v>170</v>
      </c>
      <c r="F95" s="3">
        <f t="shared" si="7"/>
        <v>1</v>
      </c>
    </row>
    <row r="96" spans="2:6" ht="12.75">
      <c r="B96" s="1">
        <v>4</v>
      </c>
      <c r="C96" s="1">
        <v>1651</v>
      </c>
      <c r="D96" s="1">
        <v>60</v>
      </c>
      <c r="E96" s="1">
        <v>155</v>
      </c>
      <c r="F96" s="3">
        <f t="shared" si="7"/>
        <v>1</v>
      </c>
    </row>
    <row r="97" spans="2:6" ht="12.75">
      <c r="B97" s="1">
        <v>5</v>
      </c>
      <c r="C97" s="1">
        <v>1496</v>
      </c>
      <c r="D97" s="1">
        <v>60</v>
      </c>
      <c r="E97" s="1">
        <v>126</v>
      </c>
      <c r="F97" s="3">
        <f t="shared" si="7"/>
        <v>1</v>
      </c>
    </row>
    <row r="98" spans="2:6" ht="12.75">
      <c r="B98" s="1">
        <v>6</v>
      </c>
      <c r="C98" s="1">
        <v>1370</v>
      </c>
      <c r="D98" s="1">
        <v>60</v>
      </c>
      <c r="E98" s="1">
        <v>64</v>
      </c>
      <c r="F98" s="3">
        <f t="shared" si="7"/>
        <v>1</v>
      </c>
    </row>
    <row r="99" spans="2:6" ht="12.75">
      <c r="B99" s="1">
        <v>7</v>
      </c>
      <c r="C99" s="1">
        <v>1306</v>
      </c>
      <c r="D99" s="1">
        <v>60</v>
      </c>
      <c r="E99" s="1">
        <v>105</v>
      </c>
      <c r="F99" s="3">
        <f t="shared" si="7"/>
        <v>1</v>
      </c>
    </row>
    <row r="100" spans="2:6" ht="12.75">
      <c r="B100" s="1">
        <v>8</v>
      </c>
      <c r="C100" s="1">
        <v>1201</v>
      </c>
      <c r="D100" s="1">
        <v>48</v>
      </c>
      <c r="E100" s="1">
        <v>229</v>
      </c>
      <c r="F100" s="3">
        <f t="shared" si="7"/>
        <v>1</v>
      </c>
    </row>
    <row r="101" spans="2:6" ht="12.75">
      <c r="B101" s="1">
        <v>9</v>
      </c>
      <c r="C101" s="1">
        <v>972</v>
      </c>
      <c r="D101" s="1">
        <v>48</v>
      </c>
      <c r="E101" s="1">
        <v>253</v>
      </c>
      <c r="F101" s="3">
        <f t="shared" si="7"/>
        <v>1</v>
      </c>
    </row>
    <row r="102" spans="2:6" ht="12.75">
      <c r="B102" s="1">
        <v>10</v>
      </c>
      <c r="C102" s="1">
        <v>719</v>
      </c>
      <c r="D102" s="1">
        <v>48</v>
      </c>
      <c r="E102" s="1">
        <v>179</v>
      </c>
      <c r="F102" s="3">
        <f t="shared" si="7"/>
        <v>1</v>
      </c>
    </row>
    <row r="103" spans="2:6" ht="12.75">
      <c r="B103" s="1">
        <v>11</v>
      </c>
      <c r="C103" s="1">
        <v>540</v>
      </c>
      <c r="D103" s="1">
        <v>48</v>
      </c>
      <c r="E103" s="1">
        <v>163</v>
      </c>
      <c r="F103" s="3">
        <f t="shared" si="7"/>
        <v>1</v>
      </c>
    </row>
    <row r="104" spans="2:6" ht="12.75">
      <c r="B104" s="1">
        <v>12</v>
      </c>
      <c r="C104" s="1">
        <v>377</v>
      </c>
      <c r="D104" s="1">
        <v>48</v>
      </c>
      <c r="E104" s="1">
        <v>223</v>
      </c>
      <c r="F104" s="3">
        <f t="shared" si="7"/>
        <v>1</v>
      </c>
    </row>
    <row r="105" spans="2:6" ht="12.75">
      <c r="B105" s="1">
        <v>13</v>
      </c>
      <c r="C105" s="1">
        <v>154</v>
      </c>
      <c r="D105" s="1">
        <v>48</v>
      </c>
      <c r="E105" s="1">
        <v>154</v>
      </c>
      <c r="F105" s="3">
        <f t="shared" si="7"/>
        <v>0</v>
      </c>
    </row>
    <row r="106" spans="2:6" ht="12.75">
      <c r="B106" s="1">
        <v>14</v>
      </c>
      <c r="C106" s="1">
        <v>0</v>
      </c>
      <c r="D106" s="1">
        <v>48</v>
      </c>
      <c r="E106" s="1">
        <v>0</v>
      </c>
      <c r="F106" s="3">
        <f t="shared" si="7"/>
        <v>0</v>
      </c>
    </row>
    <row r="107" spans="2:6" ht="12.75">
      <c r="B107" s="1">
        <v>15</v>
      </c>
      <c r="C107" s="1">
        <v>0</v>
      </c>
      <c r="D107" s="1">
        <v>48</v>
      </c>
      <c r="E107" s="1">
        <v>0</v>
      </c>
      <c r="F107" s="3">
        <f t="shared" si="7"/>
        <v>0</v>
      </c>
    </row>
    <row r="108" spans="2:5" ht="12.75">
      <c r="B108" s="1">
        <v>16</v>
      </c>
      <c r="C108" s="1">
        <v>0</v>
      </c>
      <c r="D108" s="1"/>
      <c r="E108" s="1"/>
    </row>
    <row r="109" spans="2:6" ht="12.75">
      <c r="B109" s="1"/>
      <c r="C109" s="1" t="s">
        <v>6</v>
      </c>
      <c r="D109" s="1" t="s">
        <v>7</v>
      </c>
      <c r="E109" s="1" t="s">
        <v>8</v>
      </c>
      <c r="F109" s="3" t="s">
        <v>10</v>
      </c>
    </row>
    <row r="110" spans="1:6" ht="12.75">
      <c r="A110" s="7">
        <v>7</v>
      </c>
      <c r="B110" s="1">
        <v>1</v>
      </c>
      <c r="C110" s="1">
        <v>2000</v>
      </c>
      <c r="D110" s="1">
        <v>60</v>
      </c>
      <c r="E110" s="1">
        <v>48</v>
      </c>
      <c r="F110" s="3">
        <f>IF(C110&gt;E110,1,0)</f>
        <v>1</v>
      </c>
    </row>
    <row r="111" spans="2:6" ht="12.75">
      <c r="B111" s="1">
        <v>2</v>
      </c>
      <c r="C111" s="1">
        <v>1952</v>
      </c>
      <c r="D111" s="1">
        <v>60</v>
      </c>
      <c r="E111" s="1">
        <v>74</v>
      </c>
      <c r="F111" s="3">
        <f aca="true" t="shared" si="8" ref="F111:F124">IF(C111&gt;E111,1,0)</f>
        <v>1</v>
      </c>
    </row>
    <row r="112" spans="2:6" ht="12.75">
      <c r="B112" s="1">
        <v>3</v>
      </c>
      <c r="C112" s="1">
        <v>1878</v>
      </c>
      <c r="D112" s="1">
        <v>60</v>
      </c>
      <c r="E112" s="1">
        <v>81</v>
      </c>
      <c r="F112" s="3">
        <f t="shared" si="8"/>
        <v>1</v>
      </c>
    </row>
    <row r="113" spans="2:6" ht="12.75">
      <c r="B113" s="1">
        <v>4</v>
      </c>
      <c r="C113" s="1">
        <v>1797</v>
      </c>
      <c r="D113" s="1">
        <v>60</v>
      </c>
      <c r="E113" s="1">
        <v>82</v>
      </c>
      <c r="F113" s="3">
        <f t="shared" si="8"/>
        <v>1</v>
      </c>
    </row>
    <row r="114" spans="2:6" ht="12.75">
      <c r="B114" s="1">
        <v>5</v>
      </c>
      <c r="C114" s="1">
        <v>1715</v>
      </c>
      <c r="D114" s="1">
        <v>60</v>
      </c>
      <c r="E114" s="1">
        <v>79</v>
      </c>
      <c r="F114" s="3">
        <f t="shared" si="8"/>
        <v>1</v>
      </c>
    </row>
    <row r="115" spans="2:6" ht="12.75">
      <c r="B115" s="1">
        <v>6</v>
      </c>
      <c r="C115" s="1">
        <v>1636</v>
      </c>
      <c r="D115" s="1">
        <v>60</v>
      </c>
      <c r="E115" s="1">
        <v>43</v>
      </c>
      <c r="F115" s="3">
        <f t="shared" si="8"/>
        <v>1</v>
      </c>
    </row>
    <row r="116" spans="2:6" ht="12.75">
      <c r="B116" s="1">
        <v>7</v>
      </c>
      <c r="C116" s="1">
        <v>1593</v>
      </c>
      <c r="D116" s="1">
        <v>60</v>
      </c>
      <c r="E116" s="1">
        <v>65</v>
      </c>
      <c r="F116" s="3">
        <f t="shared" si="8"/>
        <v>1</v>
      </c>
    </row>
    <row r="117" spans="2:6" ht="12.75">
      <c r="B117" s="1">
        <v>8</v>
      </c>
      <c r="C117" s="1">
        <v>1528</v>
      </c>
      <c r="D117" s="1">
        <v>48</v>
      </c>
      <c r="E117" s="1">
        <v>92</v>
      </c>
      <c r="F117" s="3">
        <f t="shared" si="8"/>
        <v>1</v>
      </c>
    </row>
    <row r="118" spans="2:6" ht="12.75">
      <c r="B118" s="1">
        <v>9</v>
      </c>
      <c r="C118" s="1">
        <v>1436</v>
      </c>
      <c r="D118" s="1">
        <v>48</v>
      </c>
      <c r="E118" s="1">
        <v>124</v>
      </c>
      <c r="F118" s="3">
        <f t="shared" si="8"/>
        <v>1</v>
      </c>
    </row>
    <row r="119" spans="2:6" ht="12.75">
      <c r="B119" s="1">
        <v>10</v>
      </c>
      <c r="C119" s="1">
        <v>1312</v>
      </c>
      <c r="D119" s="1">
        <v>48</v>
      </c>
      <c r="E119" s="1">
        <v>92</v>
      </c>
      <c r="F119" s="3">
        <f t="shared" si="8"/>
        <v>1</v>
      </c>
    </row>
    <row r="120" spans="2:6" ht="12.75">
      <c r="B120" s="1">
        <v>11</v>
      </c>
      <c r="C120" s="1">
        <v>1220</v>
      </c>
      <c r="D120" s="1">
        <v>48</v>
      </c>
      <c r="E120" s="1">
        <v>142</v>
      </c>
      <c r="F120" s="3">
        <f t="shared" si="8"/>
        <v>1</v>
      </c>
    </row>
    <row r="121" spans="2:6" ht="12.75">
      <c r="B121" s="1">
        <v>12</v>
      </c>
      <c r="C121" s="1">
        <v>1078</v>
      </c>
      <c r="D121" s="1">
        <v>48</v>
      </c>
      <c r="E121" s="1">
        <v>91</v>
      </c>
      <c r="F121" s="3">
        <f t="shared" si="8"/>
        <v>1</v>
      </c>
    </row>
    <row r="122" spans="2:6" ht="12.75">
      <c r="B122" s="1">
        <v>13</v>
      </c>
      <c r="C122" s="1">
        <v>987</v>
      </c>
      <c r="D122" s="1">
        <v>48</v>
      </c>
      <c r="E122" s="1">
        <v>146</v>
      </c>
      <c r="F122" s="3">
        <f t="shared" si="8"/>
        <v>1</v>
      </c>
    </row>
    <row r="123" spans="2:6" ht="12.75">
      <c r="B123" s="1">
        <v>14</v>
      </c>
      <c r="C123" s="1">
        <v>841</v>
      </c>
      <c r="D123" s="1">
        <v>48</v>
      </c>
      <c r="E123" s="1">
        <v>110</v>
      </c>
      <c r="F123" s="3">
        <f t="shared" si="8"/>
        <v>1</v>
      </c>
    </row>
    <row r="124" spans="2:6" ht="12.75">
      <c r="B124" s="1">
        <v>15</v>
      </c>
      <c r="C124" s="1">
        <v>731</v>
      </c>
      <c r="D124" s="1">
        <v>48</v>
      </c>
      <c r="E124" s="1">
        <v>160</v>
      </c>
      <c r="F124" s="3">
        <f t="shared" si="8"/>
        <v>1</v>
      </c>
    </row>
    <row r="125" spans="2:5" ht="12.75">
      <c r="B125" s="1">
        <v>16</v>
      </c>
      <c r="C125" s="1">
        <v>571</v>
      </c>
      <c r="D125" s="1"/>
      <c r="E125" s="1"/>
    </row>
    <row r="126" spans="2:6" ht="12.75">
      <c r="B126" s="1"/>
      <c r="C126" s="1" t="s">
        <v>6</v>
      </c>
      <c r="D126" s="1" t="s">
        <v>7</v>
      </c>
      <c r="E126" s="1" t="s">
        <v>8</v>
      </c>
      <c r="F126" s="3" t="s">
        <v>10</v>
      </c>
    </row>
    <row r="127" spans="1:6" ht="12.75">
      <c r="A127" s="7">
        <v>8</v>
      </c>
      <c r="B127" s="1">
        <v>1</v>
      </c>
      <c r="C127" s="1">
        <v>2000</v>
      </c>
      <c r="D127" s="1">
        <v>60</v>
      </c>
      <c r="E127" s="1">
        <v>67</v>
      </c>
      <c r="F127" s="3">
        <f>IF(C127&gt;E127,1,0)</f>
        <v>1</v>
      </c>
    </row>
    <row r="128" spans="2:6" ht="12.75">
      <c r="B128" s="1">
        <v>2</v>
      </c>
      <c r="C128" s="1">
        <v>1933</v>
      </c>
      <c r="D128" s="1">
        <v>60</v>
      </c>
      <c r="E128" s="1">
        <v>32</v>
      </c>
      <c r="F128" s="3">
        <f aca="true" t="shared" si="9" ref="F128:F141">IF(C128&gt;E128,1,0)</f>
        <v>1</v>
      </c>
    </row>
    <row r="129" spans="2:6" ht="12.75">
      <c r="B129" s="1">
        <v>3</v>
      </c>
      <c r="C129" s="1">
        <v>1901</v>
      </c>
      <c r="D129" s="1">
        <v>60</v>
      </c>
      <c r="E129" s="1">
        <v>65</v>
      </c>
      <c r="F129" s="3">
        <f t="shared" si="9"/>
        <v>1</v>
      </c>
    </row>
    <row r="130" spans="2:6" ht="12.75">
      <c r="B130" s="1">
        <v>4</v>
      </c>
      <c r="C130" s="1">
        <v>1836</v>
      </c>
      <c r="D130" s="1">
        <v>60</v>
      </c>
      <c r="E130" s="1">
        <v>51</v>
      </c>
      <c r="F130" s="3">
        <f t="shared" si="9"/>
        <v>1</v>
      </c>
    </row>
    <row r="131" spans="2:6" ht="12.75">
      <c r="B131" s="1">
        <v>5</v>
      </c>
      <c r="C131" s="1">
        <v>1785</v>
      </c>
      <c r="D131" s="1">
        <v>60</v>
      </c>
      <c r="E131" s="1">
        <v>45</v>
      </c>
      <c r="F131" s="3">
        <f t="shared" si="9"/>
        <v>1</v>
      </c>
    </row>
    <row r="132" spans="2:6" ht="12.75">
      <c r="B132" s="1">
        <v>6</v>
      </c>
      <c r="C132" s="1">
        <v>1740</v>
      </c>
      <c r="D132" s="1">
        <v>60</v>
      </c>
      <c r="E132" s="1">
        <v>54</v>
      </c>
      <c r="F132" s="3">
        <f t="shared" si="9"/>
        <v>1</v>
      </c>
    </row>
    <row r="133" spans="2:6" ht="12.75">
      <c r="B133" s="1">
        <v>7</v>
      </c>
      <c r="C133" s="1">
        <v>1686</v>
      </c>
      <c r="D133" s="1">
        <v>60</v>
      </c>
      <c r="E133" s="1">
        <v>57</v>
      </c>
      <c r="F133" s="3">
        <f t="shared" si="9"/>
        <v>1</v>
      </c>
    </row>
    <row r="134" spans="2:6" ht="12.75">
      <c r="B134" s="1">
        <v>8</v>
      </c>
      <c r="C134" s="1">
        <v>1629</v>
      </c>
      <c r="D134" s="1">
        <v>48</v>
      </c>
      <c r="E134" s="1">
        <v>124</v>
      </c>
      <c r="F134" s="3">
        <f t="shared" si="9"/>
        <v>1</v>
      </c>
    </row>
    <row r="135" spans="2:6" ht="12.75">
      <c r="B135" s="1">
        <v>9</v>
      </c>
      <c r="C135" s="1">
        <v>1505</v>
      </c>
      <c r="D135" s="1">
        <v>48</v>
      </c>
      <c r="E135" s="1">
        <v>64</v>
      </c>
      <c r="F135" s="3">
        <f t="shared" si="9"/>
        <v>1</v>
      </c>
    </row>
    <row r="136" spans="2:6" ht="12.75">
      <c r="B136" s="1">
        <v>10</v>
      </c>
      <c r="C136" s="1">
        <v>1441</v>
      </c>
      <c r="D136" s="1">
        <v>48</v>
      </c>
      <c r="E136" s="1">
        <v>101</v>
      </c>
      <c r="F136" s="3">
        <f t="shared" si="9"/>
        <v>1</v>
      </c>
    </row>
    <row r="137" spans="2:6" ht="12.75">
      <c r="B137" s="1">
        <v>11</v>
      </c>
      <c r="C137" s="1">
        <v>1340</v>
      </c>
      <c r="D137" s="1">
        <v>48</v>
      </c>
      <c r="E137" s="1">
        <v>116</v>
      </c>
      <c r="F137" s="3">
        <f t="shared" si="9"/>
        <v>1</v>
      </c>
    </row>
    <row r="138" spans="2:6" ht="12.75">
      <c r="B138" s="1">
        <v>12</v>
      </c>
      <c r="C138" s="1">
        <v>1224</v>
      </c>
      <c r="D138" s="1">
        <v>48</v>
      </c>
      <c r="E138" s="1">
        <v>79</v>
      </c>
      <c r="F138" s="3">
        <f t="shared" si="9"/>
        <v>1</v>
      </c>
    </row>
    <row r="139" spans="2:6" ht="12.75">
      <c r="B139" s="1">
        <v>13</v>
      </c>
      <c r="C139" s="1">
        <v>1145</v>
      </c>
      <c r="D139" s="1">
        <v>48</v>
      </c>
      <c r="E139" s="1">
        <v>106</v>
      </c>
      <c r="F139" s="3">
        <f t="shared" si="9"/>
        <v>1</v>
      </c>
    </row>
    <row r="140" spans="2:6" ht="12.75">
      <c r="B140" s="1">
        <v>14</v>
      </c>
      <c r="C140" s="1">
        <v>1039</v>
      </c>
      <c r="D140" s="1">
        <v>48</v>
      </c>
      <c r="E140" s="1">
        <v>84</v>
      </c>
      <c r="F140" s="3">
        <f t="shared" si="9"/>
        <v>1</v>
      </c>
    </row>
    <row r="141" spans="2:6" ht="12.75">
      <c r="B141" s="1">
        <v>15</v>
      </c>
      <c r="C141" s="1">
        <v>955</v>
      </c>
      <c r="D141" s="1">
        <v>48</v>
      </c>
      <c r="E141" s="1">
        <v>100</v>
      </c>
      <c r="F141" s="3">
        <f t="shared" si="9"/>
        <v>1</v>
      </c>
    </row>
    <row r="142" spans="2:5" ht="12.75">
      <c r="B142" s="1">
        <v>16</v>
      </c>
      <c r="C142" s="1">
        <v>855</v>
      </c>
      <c r="D142" s="1"/>
      <c r="E142" s="1"/>
    </row>
    <row r="143" spans="2:6" ht="12.75">
      <c r="B143" s="1"/>
      <c r="C143" s="1" t="s">
        <v>6</v>
      </c>
      <c r="D143" s="1" t="s">
        <v>7</v>
      </c>
      <c r="E143" s="1" t="s">
        <v>8</v>
      </c>
      <c r="F143" s="3" t="s">
        <v>10</v>
      </c>
    </row>
    <row r="144" spans="1:6" ht="12.75">
      <c r="A144" s="7">
        <v>9</v>
      </c>
      <c r="B144" s="1">
        <v>1</v>
      </c>
      <c r="C144" s="1">
        <v>2000</v>
      </c>
      <c r="D144" s="1">
        <v>60</v>
      </c>
      <c r="E144" s="1">
        <v>93</v>
      </c>
      <c r="F144" s="3">
        <f>IF(C144&gt;E144,1,0)</f>
        <v>1</v>
      </c>
    </row>
    <row r="145" spans="2:6" ht="12.75">
      <c r="B145" s="1">
        <v>2</v>
      </c>
      <c r="C145" s="1">
        <v>1907</v>
      </c>
      <c r="D145" s="1">
        <v>60</v>
      </c>
      <c r="E145" s="1">
        <v>84</v>
      </c>
      <c r="F145" s="3">
        <f aca="true" t="shared" si="10" ref="F145:F158">IF(C145&gt;E145,1,0)</f>
        <v>1</v>
      </c>
    </row>
    <row r="146" spans="2:6" ht="12.75">
      <c r="B146" s="1">
        <v>3</v>
      </c>
      <c r="C146" s="1">
        <v>1823</v>
      </c>
      <c r="D146" s="1">
        <v>60</v>
      </c>
      <c r="E146" s="1">
        <v>52</v>
      </c>
      <c r="F146" s="3">
        <f t="shared" si="10"/>
        <v>1</v>
      </c>
    </row>
    <row r="147" spans="2:6" ht="12.75">
      <c r="B147" s="1">
        <v>4</v>
      </c>
      <c r="C147" s="1">
        <v>1771</v>
      </c>
      <c r="D147" s="1">
        <v>60</v>
      </c>
      <c r="E147" s="1">
        <v>60</v>
      </c>
      <c r="F147" s="3">
        <f t="shared" si="10"/>
        <v>1</v>
      </c>
    </row>
    <row r="148" spans="2:6" ht="12.75">
      <c r="B148" s="1">
        <v>5</v>
      </c>
      <c r="C148" s="1">
        <v>1711</v>
      </c>
      <c r="D148" s="1">
        <v>60</v>
      </c>
      <c r="E148" s="1">
        <v>81</v>
      </c>
      <c r="F148" s="3">
        <f t="shared" si="10"/>
        <v>1</v>
      </c>
    </row>
    <row r="149" spans="2:6" ht="12.75">
      <c r="B149" s="1">
        <v>6</v>
      </c>
      <c r="C149" s="1">
        <v>1630</v>
      </c>
      <c r="D149" s="1">
        <v>60</v>
      </c>
      <c r="E149" s="1">
        <v>74</v>
      </c>
      <c r="F149" s="3">
        <f t="shared" si="10"/>
        <v>1</v>
      </c>
    </row>
    <row r="150" spans="2:6" ht="12.75">
      <c r="B150" s="1">
        <v>7</v>
      </c>
      <c r="C150" s="1">
        <v>1556</v>
      </c>
      <c r="D150" s="1">
        <v>60</v>
      </c>
      <c r="E150" s="1">
        <v>72</v>
      </c>
      <c r="F150" s="3">
        <f t="shared" si="10"/>
        <v>1</v>
      </c>
    </row>
    <row r="151" spans="2:6" ht="12.75">
      <c r="B151" s="1">
        <v>8</v>
      </c>
      <c r="C151" s="1">
        <v>1484</v>
      </c>
      <c r="D151" s="1">
        <v>48</v>
      </c>
      <c r="E151" s="1">
        <v>118</v>
      </c>
      <c r="F151" s="3">
        <f t="shared" si="10"/>
        <v>1</v>
      </c>
    </row>
    <row r="152" spans="2:6" ht="12.75">
      <c r="B152" s="1">
        <v>9</v>
      </c>
      <c r="C152" s="1">
        <v>1366</v>
      </c>
      <c r="D152" s="1">
        <v>48</v>
      </c>
      <c r="E152" s="1">
        <v>136</v>
      </c>
      <c r="F152" s="3">
        <f t="shared" si="10"/>
        <v>1</v>
      </c>
    </row>
    <row r="153" spans="2:6" ht="12.75">
      <c r="B153" s="1">
        <v>10</v>
      </c>
      <c r="C153" s="1">
        <v>1230</v>
      </c>
      <c r="D153" s="1">
        <v>48</v>
      </c>
      <c r="E153" s="1">
        <v>145</v>
      </c>
      <c r="F153" s="3">
        <f t="shared" si="10"/>
        <v>1</v>
      </c>
    </row>
    <row r="154" spans="2:6" ht="12.75">
      <c r="B154" s="1">
        <v>11</v>
      </c>
      <c r="C154" s="1">
        <v>1085</v>
      </c>
      <c r="D154" s="1">
        <v>48</v>
      </c>
      <c r="E154" s="1">
        <v>148</v>
      </c>
      <c r="F154" s="3">
        <f t="shared" si="10"/>
        <v>1</v>
      </c>
    </row>
    <row r="155" spans="2:6" ht="12.75">
      <c r="B155" s="1">
        <v>12</v>
      </c>
      <c r="C155" s="1">
        <v>937</v>
      </c>
      <c r="D155" s="1">
        <v>48</v>
      </c>
      <c r="E155" s="1">
        <v>182</v>
      </c>
      <c r="F155" s="3">
        <f t="shared" si="10"/>
        <v>1</v>
      </c>
    </row>
    <row r="156" spans="2:6" ht="12.75">
      <c r="B156" s="1">
        <v>13</v>
      </c>
      <c r="C156" s="1">
        <v>755</v>
      </c>
      <c r="D156" s="1">
        <v>48</v>
      </c>
      <c r="E156" s="1">
        <v>100</v>
      </c>
      <c r="F156" s="3">
        <f t="shared" si="10"/>
        <v>1</v>
      </c>
    </row>
    <row r="157" spans="2:6" ht="12.75">
      <c r="B157" s="1">
        <v>14</v>
      </c>
      <c r="C157" s="1">
        <v>655</v>
      </c>
      <c r="D157" s="1">
        <v>48</v>
      </c>
      <c r="E157" s="1">
        <v>93</v>
      </c>
      <c r="F157" s="3">
        <f t="shared" si="10"/>
        <v>1</v>
      </c>
    </row>
    <row r="158" spans="2:6" ht="12.75">
      <c r="B158" s="1">
        <v>15</v>
      </c>
      <c r="C158" s="1">
        <v>562</v>
      </c>
      <c r="D158" s="1">
        <v>48</v>
      </c>
      <c r="E158" s="1">
        <v>133</v>
      </c>
      <c r="F158" s="3">
        <f t="shared" si="10"/>
        <v>1</v>
      </c>
    </row>
    <row r="159" spans="2:5" ht="12.75">
      <c r="B159" s="1">
        <v>16</v>
      </c>
      <c r="C159" s="1">
        <v>429</v>
      </c>
      <c r="D159" s="1"/>
      <c r="E159" s="1"/>
    </row>
    <row r="160" spans="2:6" ht="12.75">
      <c r="B160" s="1"/>
      <c r="C160" s="1" t="s">
        <v>6</v>
      </c>
      <c r="D160" s="1" t="s">
        <v>7</v>
      </c>
      <c r="E160" s="1" t="s">
        <v>8</v>
      </c>
      <c r="F160" s="3" t="s">
        <v>10</v>
      </c>
    </row>
    <row r="161" spans="1:6" ht="12.75">
      <c r="A161" s="7">
        <v>10</v>
      </c>
      <c r="B161" s="1">
        <v>1</v>
      </c>
      <c r="C161" s="1">
        <v>2000</v>
      </c>
      <c r="D161" s="1">
        <v>60</v>
      </c>
      <c r="E161" s="1">
        <v>65</v>
      </c>
      <c r="F161" s="3">
        <f>IF(C161&gt;E161,1,0)</f>
        <v>1</v>
      </c>
    </row>
    <row r="162" spans="2:6" ht="12.75">
      <c r="B162" s="1">
        <v>2</v>
      </c>
      <c r="C162" s="1">
        <v>1935</v>
      </c>
      <c r="D162" s="1">
        <v>60</v>
      </c>
      <c r="E162" s="1">
        <v>82</v>
      </c>
      <c r="F162" s="3">
        <f aca="true" t="shared" si="11" ref="F162:F175">IF(C162&gt;E162,1,0)</f>
        <v>1</v>
      </c>
    </row>
    <row r="163" spans="2:6" ht="12.75">
      <c r="B163" s="1">
        <v>3</v>
      </c>
      <c r="C163" s="1">
        <v>1853</v>
      </c>
      <c r="D163" s="1">
        <v>60</v>
      </c>
      <c r="E163" s="1">
        <v>33</v>
      </c>
      <c r="F163" s="3">
        <f t="shared" si="11"/>
        <v>1</v>
      </c>
    </row>
    <row r="164" spans="2:6" ht="12.75">
      <c r="B164" s="1">
        <v>4</v>
      </c>
      <c r="C164" s="1">
        <v>1820</v>
      </c>
      <c r="D164" s="1">
        <v>60</v>
      </c>
      <c r="E164" s="1">
        <v>81</v>
      </c>
      <c r="F164" s="3">
        <f t="shared" si="11"/>
        <v>1</v>
      </c>
    </row>
    <row r="165" spans="2:6" ht="12.75">
      <c r="B165" s="1">
        <v>5</v>
      </c>
      <c r="C165" s="1">
        <v>1739</v>
      </c>
      <c r="D165" s="1">
        <v>60</v>
      </c>
      <c r="E165" s="1">
        <v>83</v>
      </c>
      <c r="F165" s="3">
        <f t="shared" si="11"/>
        <v>1</v>
      </c>
    </row>
    <row r="166" spans="2:6" ht="12.75">
      <c r="B166" s="1">
        <v>6</v>
      </c>
      <c r="C166" s="1">
        <v>1656</v>
      </c>
      <c r="D166" s="1">
        <v>60</v>
      </c>
      <c r="E166" s="1">
        <v>48</v>
      </c>
      <c r="F166" s="3">
        <f t="shared" si="11"/>
        <v>1</v>
      </c>
    </row>
    <row r="167" spans="2:6" ht="12.75">
      <c r="B167" s="1">
        <v>7</v>
      </c>
      <c r="C167" s="1">
        <v>1608</v>
      </c>
      <c r="D167" s="1">
        <v>60</v>
      </c>
      <c r="E167" s="1">
        <v>79</v>
      </c>
      <c r="F167" s="3">
        <f t="shared" si="11"/>
        <v>1</v>
      </c>
    </row>
    <row r="168" spans="2:6" ht="12.75">
      <c r="B168" s="1">
        <v>8</v>
      </c>
      <c r="C168" s="1">
        <v>1529</v>
      </c>
      <c r="D168" s="1">
        <v>48</v>
      </c>
      <c r="E168" s="1">
        <v>120</v>
      </c>
      <c r="F168" s="3">
        <f t="shared" si="11"/>
        <v>1</v>
      </c>
    </row>
    <row r="169" spans="2:6" ht="12.75">
      <c r="B169" s="1">
        <v>9</v>
      </c>
      <c r="C169" s="1">
        <v>1409</v>
      </c>
      <c r="D169" s="1">
        <v>48</v>
      </c>
      <c r="E169" s="1">
        <v>115</v>
      </c>
      <c r="F169" s="3">
        <f t="shared" si="11"/>
        <v>1</v>
      </c>
    </row>
    <row r="170" spans="2:6" ht="12.75">
      <c r="B170" s="1">
        <v>10</v>
      </c>
      <c r="C170" s="1">
        <v>1294</v>
      </c>
      <c r="D170" s="1">
        <v>48</v>
      </c>
      <c r="E170" s="1">
        <v>57</v>
      </c>
      <c r="F170" s="3">
        <f t="shared" si="11"/>
        <v>1</v>
      </c>
    </row>
    <row r="171" spans="2:6" ht="12.75">
      <c r="B171" s="1">
        <v>11</v>
      </c>
      <c r="C171" s="1">
        <v>1237</v>
      </c>
      <c r="D171" s="1">
        <v>48</v>
      </c>
      <c r="E171" s="1">
        <v>95</v>
      </c>
      <c r="F171" s="3">
        <f t="shared" si="11"/>
        <v>1</v>
      </c>
    </row>
    <row r="172" spans="2:6" ht="12.75">
      <c r="B172" s="1">
        <v>12</v>
      </c>
      <c r="C172" s="1">
        <v>1142</v>
      </c>
      <c r="D172" s="1">
        <v>48</v>
      </c>
      <c r="E172" s="1">
        <v>82</v>
      </c>
      <c r="F172" s="3">
        <f t="shared" si="11"/>
        <v>1</v>
      </c>
    </row>
    <row r="173" spans="2:6" ht="12.75">
      <c r="B173" s="1">
        <v>13</v>
      </c>
      <c r="C173" s="1">
        <v>1060</v>
      </c>
      <c r="D173" s="1">
        <v>48</v>
      </c>
      <c r="E173" s="1">
        <v>168</v>
      </c>
      <c r="F173" s="3">
        <f t="shared" si="11"/>
        <v>1</v>
      </c>
    </row>
    <row r="174" spans="2:6" ht="12.75">
      <c r="B174" s="1">
        <v>14</v>
      </c>
      <c r="C174" s="1">
        <v>892</v>
      </c>
      <c r="D174" s="1">
        <v>48</v>
      </c>
      <c r="E174" s="1">
        <v>33</v>
      </c>
      <c r="F174" s="3">
        <f t="shared" si="11"/>
        <v>1</v>
      </c>
    </row>
    <row r="175" spans="2:6" ht="12.75">
      <c r="B175" s="1">
        <v>15</v>
      </c>
      <c r="C175" s="1">
        <v>859</v>
      </c>
      <c r="D175" s="1">
        <v>48</v>
      </c>
      <c r="E175" s="1">
        <v>107</v>
      </c>
      <c r="F175" s="3">
        <f t="shared" si="11"/>
        <v>1</v>
      </c>
    </row>
    <row r="176" spans="2:5" ht="12.75">
      <c r="B176" s="1">
        <v>16</v>
      </c>
      <c r="C176" s="1">
        <v>752</v>
      </c>
      <c r="D176" s="1"/>
      <c r="E176" s="1"/>
    </row>
    <row r="177" spans="2:6" ht="12.75">
      <c r="B177" s="1"/>
      <c r="C177" s="1" t="s">
        <v>6</v>
      </c>
      <c r="D177" s="1" t="s">
        <v>7</v>
      </c>
      <c r="E177" s="1" t="s">
        <v>8</v>
      </c>
      <c r="F177" s="3" t="s">
        <v>10</v>
      </c>
    </row>
    <row r="178" spans="1:6" ht="12.75">
      <c r="A178" s="7">
        <v>11</v>
      </c>
      <c r="B178" s="1">
        <v>1</v>
      </c>
      <c r="C178" s="1">
        <v>2000</v>
      </c>
      <c r="D178" s="1">
        <v>60</v>
      </c>
      <c r="E178" s="1">
        <v>40</v>
      </c>
      <c r="F178" s="3">
        <f>IF(C178&gt;E178,1,0)</f>
        <v>1</v>
      </c>
    </row>
    <row r="179" spans="2:6" ht="12.75">
      <c r="B179" s="1">
        <v>2</v>
      </c>
      <c r="C179" s="1">
        <v>1960</v>
      </c>
      <c r="D179" s="1">
        <v>60</v>
      </c>
      <c r="E179" s="1">
        <v>74</v>
      </c>
      <c r="F179" s="3">
        <f aca="true" t="shared" si="12" ref="F179:F192">IF(C179&gt;E179,1,0)</f>
        <v>1</v>
      </c>
    </row>
    <row r="180" spans="2:6" ht="12.75">
      <c r="B180" s="1">
        <v>3</v>
      </c>
      <c r="C180" s="1">
        <v>1886</v>
      </c>
      <c r="D180" s="1">
        <v>60</v>
      </c>
      <c r="E180" s="1">
        <v>129</v>
      </c>
      <c r="F180" s="3">
        <f t="shared" si="12"/>
        <v>1</v>
      </c>
    </row>
    <row r="181" spans="2:6" ht="12.75">
      <c r="B181" s="1">
        <v>4</v>
      </c>
      <c r="C181" s="1">
        <v>1757</v>
      </c>
      <c r="D181" s="1">
        <v>60</v>
      </c>
      <c r="E181" s="1">
        <v>102</v>
      </c>
      <c r="F181" s="3">
        <f t="shared" si="12"/>
        <v>1</v>
      </c>
    </row>
    <row r="182" spans="2:6" ht="12.75">
      <c r="B182" s="1">
        <v>5</v>
      </c>
      <c r="C182" s="1">
        <v>1655</v>
      </c>
      <c r="D182" s="1">
        <v>60</v>
      </c>
      <c r="E182" s="1">
        <v>105</v>
      </c>
      <c r="F182" s="3">
        <f t="shared" si="12"/>
        <v>1</v>
      </c>
    </row>
    <row r="183" spans="2:6" ht="12.75">
      <c r="B183" s="1">
        <v>6</v>
      </c>
      <c r="C183" s="1">
        <v>1550</v>
      </c>
      <c r="D183" s="1">
        <v>60</v>
      </c>
      <c r="E183" s="1">
        <v>96</v>
      </c>
      <c r="F183" s="3">
        <f t="shared" si="12"/>
        <v>1</v>
      </c>
    </row>
    <row r="184" spans="2:6" ht="12.75">
      <c r="B184" s="1">
        <v>7</v>
      </c>
      <c r="C184" s="1">
        <v>1454</v>
      </c>
      <c r="D184" s="1">
        <v>60</v>
      </c>
      <c r="E184" s="1">
        <v>186</v>
      </c>
      <c r="F184" s="3">
        <f t="shared" si="12"/>
        <v>1</v>
      </c>
    </row>
    <row r="185" spans="2:6" ht="12.75">
      <c r="B185" s="1">
        <v>8</v>
      </c>
      <c r="C185" s="1">
        <v>1268</v>
      </c>
      <c r="D185" s="1">
        <v>60</v>
      </c>
      <c r="E185" s="1">
        <v>17</v>
      </c>
      <c r="F185" s="3">
        <f t="shared" si="12"/>
        <v>1</v>
      </c>
    </row>
    <row r="186" spans="2:6" ht="12.75">
      <c r="B186" s="1">
        <v>9</v>
      </c>
      <c r="C186" s="1">
        <v>1251</v>
      </c>
      <c r="D186" s="1">
        <v>60</v>
      </c>
      <c r="E186" s="1">
        <v>155</v>
      </c>
      <c r="F186" s="3">
        <f t="shared" si="12"/>
        <v>1</v>
      </c>
    </row>
    <row r="187" spans="2:6" ht="12.75">
      <c r="B187" s="1">
        <v>10</v>
      </c>
      <c r="C187" s="1">
        <v>1096</v>
      </c>
      <c r="D187" s="1">
        <v>36</v>
      </c>
      <c r="E187" s="1">
        <v>413</v>
      </c>
      <c r="F187" s="3">
        <f t="shared" si="12"/>
        <v>1</v>
      </c>
    </row>
    <row r="188" spans="2:6" ht="12.75">
      <c r="B188" s="1">
        <v>11</v>
      </c>
      <c r="C188" s="1">
        <v>683</v>
      </c>
      <c r="D188" s="1">
        <v>36</v>
      </c>
      <c r="E188" s="1">
        <v>141</v>
      </c>
      <c r="F188" s="3">
        <f t="shared" si="12"/>
        <v>1</v>
      </c>
    </row>
    <row r="189" spans="2:6" ht="12.75">
      <c r="B189" s="1">
        <v>12</v>
      </c>
      <c r="C189" s="1">
        <v>542</v>
      </c>
      <c r="D189" s="1">
        <v>36</v>
      </c>
      <c r="E189" s="1">
        <v>316</v>
      </c>
      <c r="F189" s="3">
        <f t="shared" si="12"/>
        <v>1</v>
      </c>
    </row>
    <row r="190" spans="2:6" ht="12.75">
      <c r="B190" s="1">
        <v>13</v>
      </c>
      <c r="C190" s="1">
        <v>226</v>
      </c>
      <c r="D190" s="1">
        <v>36</v>
      </c>
      <c r="E190" s="1">
        <v>187</v>
      </c>
      <c r="F190" s="3">
        <f t="shared" si="12"/>
        <v>1</v>
      </c>
    </row>
    <row r="191" spans="2:6" ht="12.75">
      <c r="B191" s="1">
        <v>14</v>
      </c>
      <c r="C191" s="1">
        <v>39</v>
      </c>
      <c r="D191" s="1">
        <v>36</v>
      </c>
      <c r="E191" s="1">
        <v>39</v>
      </c>
      <c r="F191" s="3">
        <f t="shared" si="12"/>
        <v>0</v>
      </c>
    </row>
    <row r="192" spans="2:6" ht="12.75">
      <c r="B192" s="1">
        <v>15</v>
      </c>
      <c r="C192" s="1">
        <v>0</v>
      </c>
      <c r="D192" s="1">
        <v>36</v>
      </c>
      <c r="E192" s="1">
        <v>0</v>
      </c>
      <c r="F192" s="3">
        <f t="shared" si="12"/>
        <v>0</v>
      </c>
    </row>
    <row r="193" spans="2:5" ht="12.75">
      <c r="B193" s="1">
        <v>16</v>
      </c>
      <c r="C193" s="1">
        <v>0</v>
      </c>
      <c r="D193" s="1"/>
      <c r="E193" s="1"/>
    </row>
    <row r="194" spans="2:6" ht="12.75">
      <c r="B194" s="1"/>
      <c r="C194" s="1" t="s">
        <v>6</v>
      </c>
      <c r="D194" s="1" t="s">
        <v>7</v>
      </c>
      <c r="E194" s="1" t="s">
        <v>8</v>
      </c>
      <c r="F194" s="3" t="s">
        <v>10</v>
      </c>
    </row>
    <row r="195" spans="1:6" ht="12.75">
      <c r="A195" s="7">
        <v>12</v>
      </c>
      <c r="B195" s="1">
        <v>1</v>
      </c>
      <c r="C195" s="1">
        <v>2000</v>
      </c>
      <c r="D195" s="1">
        <v>60</v>
      </c>
      <c r="E195" s="1">
        <v>58</v>
      </c>
      <c r="F195" s="3">
        <f>IF(C195&gt;E195,1,0)</f>
        <v>1</v>
      </c>
    </row>
    <row r="196" spans="2:6" ht="12.75">
      <c r="B196" s="1">
        <v>2</v>
      </c>
      <c r="C196" s="1">
        <v>1942</v>
      </c>
      <c r="D196" s="1">
        <v>60</v>
      </c>
      <c r="E196" s="1">
        <v>65</v>
      </c>
      <c r="F196" s="3">
        <f aca="true" t="shared" si="13" ref="F196:F209">IF(C196&gt;E196,1,0)</f>
        <v>1</v>
      </c>
    </row>
    <row r="197" spans="2:6" ht="12.75">
      <c r="B197" s="1">
        <v>3</v>
      </c>
      <c r="C197" s="1">
        <v>1877</v>
      </c>
      <c r="D197" s="1">
        <v>60</v>
      </c>
      <c r="E197" s="1">
        <v>77</v>
      </c>
      <c r="F197" s="3">
        <f t="shared" si="13"/>
        <v>1</v>
      </c>
    </row>
    <row r="198" spans="2:6" ht="12.75">
      <c r="B198" s="1">
        <v>4</v>
      </c>
      <c r="C198" s="1">
        <v>1800</v>
      </c>
      <c r="D198" s="1">
        <v>60</v>
      </c>
      <c r="E198" s="1">
        <v>59</v>
      </c>
      <c r="F198" s="3">
        <f t="shared" si="13"/>
        <v>1</v>
      </c>
    </row>
    <row r="199" spans="2:6" ht="12.75">
      <c r="B199" s="1">
        <v>5</v>
      </c>
      <c r="C199" s="1">
        <v>1741</v>
      </c>
      <c r="D199" s="1">
        <v>60</v>
      </c>
      <c r="E199" s="1">
        <v>64</v>
      </c>
      <c r="F199" s="3">
        <f t="shared" si="13"/>
        <v>1</v>
      </c>
    </row>
    <row r="200" spans="2:6" ht="12.75">
      <c r="B200" s="1">
        <v>6</v>
      </c>
      <c r="C200" s="1">
        <v>1677</v>
      </c>
      <c r="D200" s="1">
        <v>60</v>
      </c>
      <c r="E200" s="1">
        <v>74</v>
      </c>
      <c r="F200" s="3">
        <f t="shared" si="13"/>
        <v>1</v>
      </c>
    </row>
    <row r="201" spans="2:6" ht="12.75">
      <c r="B201" s="1">
        <v>7</v>
      </c>
      <c r="C201" s="1">
        <v>1603</v>
      </c>
      <c r="D201" s="1">
        <v>60</v>
      </c>
      <c r="E201" s="1">
        <v>82</v>
      </c>
      <c r="F201" s="3">
        <f t="shared" si="13"/>
        <v>1</v>
      </c>
    </row>
    <row r="202" spans="2:6" ht="12.75">
      <c r="B202" s="1">
        <v>8</v>
      </c>
      <c r="C202" s="1">
        <v>1521</v>
      </c>
      <c r="D202" s="1">
        <v>60</v>
      </c>
      <c r="E202" s="1">
        <v>63</v>
      </c>
      <c r="F202" s="3">
        <f t="shared" si="13"/>
        <v>1</v>
      </c>
    </row>
    <row r="203" spans="2:6" ht="12.75">
      <c r="B203" s="1">
        <v>9</v>
      </c>
      <c r="C203" s="1">
        <v>1458</v>
      </c>
      <c r="D203" s="1">
        <v>60</v>
      </c>
      <c r="E203" s="1">
        <v>35</v>
      </c>
      <c r="F203" s="3">
        <f t="shared" si="13"/>
        <v>1</v>
      </c>
    </row>
    <row r="204" spans="2:6" ht="12.75">
      <c r="B204" s="1">
        <v>10</v>
      </c>
      <c r="C204" s="1">
        <v>1423</v>
      </c>
      <c r="D204" s="1">
        <v>36</v>
      </c>
      <c r="E204" s="1">
        <v>267</v>
      </c>
      <c r="F204" s="3">
        <f t="shared" si="13"/>
        <v>1</v>
      </c>
    </row>
    <row r="205" spans="2:6" ht="12.75">
      <c r="B205" s="1">
        <v>11</v>
      </c>
      <c r="C205" s="1">
        <v>1156</v>
      </c>
      <c r="D205" s="1">
        <v>36</v>
      </c>
      <c r="E205" s="1">
        <v>257</v>
      </c>
      <c r="F205" s="3">
        <f t="shared" si="13"/>
        <v>1</v>
      </c>
    </row>
    <row r="206" spans="2:6" ht="12.75">
      <c r="B206" s="1">
        <v>12</v>
      </c>
      <c r="C206" s="1">
        <v>899</v>
      </c>
      <c r="D206" s="1">
        <v>36</v>
      </c>
      <c r="E206" s="1">
        <v>213</v>
      </c>
      <c r="F206" s="3">
        <f t="shared" si="13"/>
        <v>1</v>
      </c>
    </row>
    <row r="207" spans="2:6" ht="12.75">
      <c r="B207" s="1">
        <v>13</v>
      </c>
      <c r="C207" s="1">
        <v>686</v>
      </c>
      <c r="D207" s="1">
        <v>36</v>
      </c>
      <c r="E207" s="1">
        <v>135</v>
      </c>
      <c r="F207" s="3">
        <f t="shared" si="13"/>
        <v>1</v>
      </c>
    </row>
    <row r="208" spans="2:6" ht="12.75">
      <c r="B208" s="1">
        <v>14</v>
      </c>
      <c r="C208" s="1">
        <v>551</v>
      </c>
      <c r="D208" s="1">
        <v>36</v>
      </c>
      <c r="E208" s="1">
        <v>74</v>
      </c>
      <c r="F208" s="3">
        <f t="shared" si="13"/>
        <v>1</v>
      </c>
    </row>
    <row r="209" spans="2:6" ht="12.75">
      <c r="B209" s="1">
        <v>15</v>
      </c>
      <c r="C209" s="1">
        <v>477</v>
      </c>
      <c r="D209" s="1">
        <v>36</v>
      </c>
      <c r="E209" s="1">
        <v>185</v>
      </c>
      <c r="F209" s="3">
        <f t="shared" si="13"/>
        <v>1</v>
      </c>
    </row>
    <row r="210" spans="2:5" ht="12.75">
      <c r="B210" s="1">
        <v>16</v>
      </c>
      <c r="C210" s="1">
        <v>292</v>
      </c>
      <c r="D210" s="1"/>
      <c r="E210" s="1"/>
    </row>
    <row r="211" spans="2:6" ht="12.75">
      <c r="B211" s="1"/>
      <c r="C211" s="1" t="s">
        <v>6</v>
      </c>
      <c r="D211" s="1" t="s">
        <v>7</v>
      </c>
      <c r="E211" s="1" t="s">
        <v>8</v>
      </c>
      <c r="F211" s="3" t="s">
        <v>10</v>
      </c>
    </row>
    <row r="212" spans="1:6" ht="12.75">
      <c r="A212" s="7">
        <v>13</v>
      </c>
      <c r="B212" s="1">
        <v>1</v>
      </c>
      <c r="C212" s="1">
        <v>2000</v>
      </c>
      <c r="D212" s="1">
        <v>60</v>
      </c>
      <c r="E212" s="1">
        <v>44</v>
      </c>
      <c r="F212" s="3">
        <f>IF(C212&gt;E212,1,0)</f>
        <v>1</v>
      </c>
    </row>
    <row r="213" spans="2:6" ht="12.75">
      <c r="B213" s="1">
        <v>2</v>
      </c>
      <c r="C213" s="1">
        <v>1956</v>
      </c>
      <c r="D213" s="1">
        <v>60</v>
      </c>
      <c r="E213" s="1">
        <v>69</v>
      </c>
      <c r="F213" s="3">
        <f aca="true" t="shared" si="14" ref="F213:F226">IF(C213&gt;E213,1,0)</f>
        <v>1</v>
      </c>
    </row>
    <row r="214" spans="2:6" ht="12.75">
      <c r="B214" s="1">
        <v>3</v>
      </c>
      <c r="C214" s="1">
        <v>1887</v>
      </c>
      <c r="D214" s="1">
        <v>60</v>
      </c>
      <c r="E214" s="1">
        <v>31</v>
      </c>
      <c r="F214" s="3">
        <f t="shared" si="14"/>
        <v>1</v>
      </c>
    </row>
    <row r="215" spans="2:6" ht="12.75">
      <c r="B215" s="1">
        <v>4</v>
      </c>
      <c r="C215" s="1">
        <v>1856</v>
      </c>
      <c r="D215" s="1">
        <v>60</v>
      </c>
      <c r="E215" s="1">
        <v>69</v>
      </c>
      <c r="F215" s="3">
        <f t="shared" si="14"/>
        <v>1</v>
      </c>
    </row>
    <row r="216" spans="2:6" ht="12.75">
      <c r="B216" s="1">
        <v>5</v>
      </c>
      <c r="C216" s="1">
        <v>1787</v>
      </c>
      <c r="D216" s="1">
        <v>60</v>
      </c>
      <c r="E216" s="1">
        <v>69</v>
      </c>
      <c r="F216" s="3">
        <f t="shared" si="14"/>
        <v>1</v>
      </c>
    </row>
    <row r="217" spans="2:6" ht="12.75">
      <c r="B217" s="1">
        <v>6</v>
      </c>
      <c r="C217" s="1">
        <v>1718</v>
      </c>
      <c r="D217" s="1">
        <v>60</v>
      </c>
      <c r="E217" s="1">
        <v>111</v>
      </c>
      <c r="F217" s="3">
        <f t="shared" si="14"/>
        <v>1</v>
      </c>
    </row>
    <row r="218" spans="2:6" ht="12.75">
      <c r="B218" s="1">
        <v>7</v>
      </c>
      <c r="C218" s="1">
        <v>1607</v>
      </c>
      <c r="D218" s="1">
        <v>60</v>
      </c>
      <c r="E218" s="1">
        <v>58</v>
      </c>
      <c r="F218" s="3">
        <f t="shared" si="14"/>
        <v>1</v>
      </c>
    </row>
    <row r="219" spans="2:6" ht="12.75">
      <c r="B219" s="1">
        <v>8</v>
      </c>
      <c r="C219" s="1">
        <v>1549</v>
      </c>
      <c r="D219" s="1">
        <v>60</v>
      </c>
      <c r="E219" s="1">
        <v>78</v>
      </c>
      <c r="F219" s="3">
        <f t="shared" si="14"/>
        <v>1</v>
      </c>
    </row>
    <row r="220" spans="2:6" ht="12.75">
      <c r="B220" s="1">
        <v>9</v>
      </c>
      <c r="C220" s="1">
        <v>1471</v>
      </c>
      <c r="D220" s="1">
        <v>60</v>
      </c>
      <c r="E220" s="1">
        <v>61</v>
      </c>
      <c r="F220" s="3">
        <f t="shared" si="14"/>
        <v>1</v>
      </c>
    </row>
    <row r="221" spans="2:6" ht="12.75">
      <c r="B221" s="1">
        <v>10</v>
      </c>
      <c r="C221" s="1">
        <v>1410</v>
      </c>
      <c r="D221" s="1">
        <v>36</v>
      </c>
      <c r="E221" s="1">
        <v>175</v>
      </c>
      <c r="F221" s="3">
        <f t="shared" si="14"/>
        <v>1</v>
      </c>
    </row>
    <row r="222" spans="2:6" ht="12.75">
      <c r="B222" s="1">
        <v>11</v>
      </c>
      <c r="C222" s="1">
        <v>1235</v>
      </c>
      <c r="D222" s="1">
        <v>36</v>
      </c>
      <c r="E222" s="1">
        <v>120</v>
      </c>
      <c r="F222" s="3">
        <f t="shared" si="14"/>
        <v>1</v>
      </c>
    </row>
    <row r="223" spans="2:6" ht="12.75">
      <c r="B223" s="1">
        <v>12</v>
      </c>
      <c r="C223" s="1">
        <v>1115</v>
      </c>
      <c r="D223" s="1">
        <v>36</v>
      </c>
      <c r="E223" s="1">
        <v>247</v>
      </c>
      <c r="F223" s="3">
        <f t="shared" si="14"/>
        <v>1</v>
      </c>
    </row>
    <row r="224" spans="2:6" ht="12.75">
      <c r="B224" s="1">
        <v>13</v>
      </c>
      <c r="C224" s="1">
        <v>868</v>
      </c>
      <c r="D224" s="1">
        <v>36</v>
      </c>
      <c r="E224" s="1">
        <v>168</v>
      </c>
      <c r="F224" s="3">
        <f t="shared" si="14"/>
        <v>1</v>
      </c>
    </row>
    <row r="225" spans="2:6" ht="12.75">
      <c r="B225" s="1">
        <v>14</v>
      </c>
      <c r="C225" s="1">
        <v>700</v>
      </c>
      <c r="D225" s="1">
        <v>36</v>
      </c>
      <c r="E225" s="1">
        <v>209</v>
      </c>
      <c r="F225" s="3">
        <f t="shared" si="14"/>
        <v>1</v>
      </c>
    </row>
    <row r="226" spans="2:6" ht="12.75">
      <c r="B226" s="1">
        <v>15</v>
      </c>
      <c r="C226" s="1">
        <v>491</v>
      </c>
      <c r="D226" s="1">
        <v>36</v>
      </c>
      <c r="E226" s="1">
        <v>261</v>
      </c>
      <c r="F226" s="3">
        <f t="shared" si="14"/>
        <v>1</v>
      </c>
    </row>
    <row r="227" spans="2:5" ht="12.75">
      <c r="B227" s="1">
        <v>16</v>
      </c>
      <c r="C227" s="1">
        <v>230</v>
      </c>
      <c r="D227" s="1"/>
      <c r="E227" s="1"/>
    </row>
    <row r="228" spans="2:6" ht="12.75">
      <c r="B228" s="1"/>
      <c r="C228" s="1" t="s">
        <v>6</v>
      </c>
      <c r="D228" s="1" t="s">
        <v>7</v>
      </c>
      <c r="E228" s="1" t="s">
        <v>8</v>
      </c>
      <c r="F228" s="3" t="s">
        <v>10</v>
      </c>
    </row>
    <row r="229" spans="1:6" ht="12.75">
      <c r="A229" s="7">
        <v>14</v>
      </c>
      <c r="B229" s="1">
        <v>1</v>
      </c>
      <c r="C229" s="1">
        <v>2000</v>
      </c>
      <c r="D229" s="1">
        <v>60</v>
      </c>
      <c r="E229" s="1">
        <v>74</v>
      </c>
      <c r="F229" s="3">
        <f>IF(C229&gt;E229,1,0)</f>
        <v>1</v>
      </c>
    </row>
    <row r="230" spans="2:6" ht="12.75">
      <c r="B230" s="1">
        <v>2</v>
      </c>
      <c r="C230" s="1">
        <v>1926</v>
      </c>
      <c r="D230" s="1">
        <v>60</v>
      </c>
      <c r="E230" s="1">
        <v>69</v>
      </c>
      <c r="F230" s="3">
        <f aca="true" t="shared" si="15" ref="F230:F243">IF(C230&gt;E230,1,0)</f>
        <v>1</v>
      </c>
    </row>
    <row r="231" spans="2:6" ht="12.75">
      <c r="B231" s="1">
        <v>3</v>
      </c>
      <c r="C231" s="1">
        <v>1857</v>
      </c>
      <c r="D231" s="1">
        <v>60</v>
      </c>
      <c r="E231" s="1">
        <v>98</v>
      </c>
      <c r="F231" s="3">
        <f t="shared" si="15"/>
        <v>1</v>
      </c>
    </row>
    <row r="232" spans="2:6" ht="12.75">
      <c r="B232" s="1">
        <v>4</v>
      </c>
      <c r="C232" s="1">
        <v>1759</v>
      </c>
      <c r="D232" s="1">
        <v>60</v>
      </c>
      <c r="E232" s="1">
        <v>51</v>
      </c>
      <c r="F232" s="3">
        <f t="shared" si="15"/>
        <v>1</v>
      </c>
    </row>
    <row r="233" spans="2:6" ht="12.75">
      <c r="B233" s="1">
        <v>5</v>
      </c>
      <c r="C233" s="1">
        <v>1708</v>
      </c>
      <c r="D233" s="1">
        <v>60</v>
      </c>
      <c r="E233" s="1">
        <v>66</v>
      </c>
      <c r="F233" s="3">
        <f t="shared" si="15"/>
        <v>1</v>
      </c>
    </row>
    <row r="234" spans="2:6" ht="12.75">
      <c r="B234" s="1">
        <v>6</v>
      </c>
      <c r="C234" s="1">
        <v>1642</v>
      </c>
      <c r="D234" s="1">
        <v>60</v>
      </c>
      <c r="E234" s="1">
        <v>70</v>
      </c>
      <c r="F234" s="3">
        <f t="shared" si="15"/>
        <v>1</v>
      </c>
    </row>
    <row r="235" spans="2:6" ht="12.75">
      <c r="B235" s="1">
        <v>7</v>
      </c>
      <c r="C235" s="1">
        <v>1572</v>
      </c>
      <c r="D235" s="1">
        <v>60</v>
      </c>
      <c r="E235" s="1">
        <v>34</v>
      </c>
      <c r="F235" s="3">
        <f t="shared" si="15"/>
        <v>1</v>
      </c>
    </row>
    <row r="236" spans="2:6" ht="12.75">
      <c r="B236" s="1">
        <v>8</v>
      </c>
      <c r="C236" s="1">
        <v>1538</v>
      </c>
      <c r="D236" s="1">
        <v>60</v>
      </c>
      <c r="E236" s="1">
        <v>45</v>
      </c>
      <c r="F236" s="3">
        <f t="shared" si="15"/>
        <v>1</v>
      </c>
    </row>
    <row r="237" spans="2:6" ht="12.75">
      <c r="B237" s="1">
        <v>9</v>
      </c>
      <c r="C237" s="1">
        <v>1493</v>
      </c>
      <c r="D237" s="1">
        <v>60</v>
      </c>
      <c r="E237" s="1">
        <v>46</v>
      </c>
      <c r="F237" s="3">
        <f t="shared" si="15"/>
        <v>1</v>
      </c>
    </row>
    <row r="238" spans="2:6" ht="12.75">
      <c r="B238" s="1">
        <v>10</v>
      </c>
      <c r="C238" s="1">
        <v>1447</v>
      </c>
      <c r="D238" s="1">
        <v>36</v>
      </c>
      <c r="E238" s="1">
        <v>82</v>
      </c>
      <c r="F238" s="3">
        <f t="shared" si="15"/>
        <v>1</v>
      </c>
    </row>
    <row r="239" spans="2:6" ht="12.75">
      <c r="B239" s="1">
        <v>11</v>
      </c>
      <c r="C239" s="1">
        <v>1365</v>
      </c>
      <c r="D239" s="1">
        <v>36</v>
      </c>
      <c r="E239" s="1">
        <v>157</v>
      </c>
      <c r="F239" s="3">
        <f t="shared" si="15"/>
        <v>1</v>
      </c>
    </row>
    <row r="240" spans="2:6" ht="12.75">
      <c r="B240" s="1">
        <v>12</v>
      </c>
      <c r="C240" s="1">
        <v>1208</v>
      </c>
      <c r="D240" s="1">
        <v>36</v>
      </c>
      <c r="E240" s="1">
        <v>219</v>
      </c>
      <c r="F240" s="3">
        <f t="shared" si="15"/>
        <v>1</v>
      </c>
    </row>
    <row r="241" spans="2:6" ht="12.75">
      <c r="B241" s="1">
        <v>13</v>
      </c>
      <c r="C241" s="1">
        <v>989</v>
      </c>
      <c r="D241" s="1">
        <v>36</v>
      </c>
      <c r="E241" s="1">
        <v>261</v>
      </c>
      <c r="F241" s="3">
        <f t="shared" si="15"/>
        <v>1</v>
      </c>
    </row>
    <row r="242" spans="2:6" ht="12.75">
      <c r="B242" s="1">
        <v>14</v>
      </c>
      <c r="C242" s="1">
        <v>728</v>
      </c>
      <c r="D242" s="1">
        <v>36</v>
      </c>
      <c r="E242" s="1">
        <v>89</v>
      </c>
      <c r="F242" s="3">
        <f t="shared" si="15"/>
        <v>1</v>
      </c>
    </row>
    <row r="243" spans="2:6" ht="12.75">
      <c r="B243" s="1">
        <v>15</v>
      </c>
      <c r="C243" s="1">
        <v>639</v>
      </c>
      <c r="D243" s="1">
        <v>36</v>
      </c>
      <c r="E243" s="1">
        <v>176</v>
      </c>
      <c r="F243" s="3">
        <f t="shared" si="15"/>
        <v>1</v>
      </c>
    </row>
    <row r="244" spans="2:5" ht="12.75">
      <c r="B244" s="1">
        <v>16</v>
      </c>
      <c r="C244" s="1">
        <v>463</v>
      </c>
      <c r="D244" s="1"/>
      <c r="E244" s="1"/>
    </row>
    <row r="245" spans="2:6" ht="12.75">
      <c r="B245" s="1"/>
      <c r="C245" s="1" t="s">
        <v>6</v>
      </c>
      <c r="D245" s="1" t="s">
        <v>7</v>
      </c>
      <c r="E245" s="1" t="s">
        <v>8</v>
      </c>
      <c r="F245" s="3" t="s">
        <v>10</v>
      </c>
    </row>
    <row r="246" spans="1:6" ht="12.75">
      <c r="A246" s="7">
        <v>15</v>
      </c>
      <c r="B246" s="1">
        <v>1</v>
      </c>
      <c r="C246" s="1">
        <v>2000</v>
      </c>
      <c r="D246" s="1">
        <v>60</v>
      </c>
      <c r="E246" s="1">
        <v>80</v>
      </c>
      <c r="F246" s="3">
        <f>IF(C246&gt;E246,1,0)</f>
        <v>1</v>
      </c>
    </row>
    <row r="247" spans="2:6" ht="12.75">
      <c r="B247" s="1">
        <v>2</v>
      </c>
      <c r="C247" s="1">
        <v>1920</v>
      </c>
      <c r="D247" s="1">
        <v>60</v>
      </c>
      <c r="E247" s="1">
        <v>45</v>
      </c>
      <c r="F247" s="3">
        <f aca="true" t="shared" si="16" ref="F247:F260">IF(C247&gt;E247,1,0)</f>
        <v>1</v>
      </c>
    </row>
    <row r="248" spans="2:6" ht="12.75">
      <c r="B248" s="1">
        <v>3</v>
      </c>
      <c r="C248" s="1">
        <v>1875</v>
      </c>
      <c r="D248" s="1">
        <v>60</v>
      </c>
      <c r="E248" s="1">
        <v>39</v>
      </c>
      <c r="F248" s="3">
        <f t="shared" si="16"/>
        <v>1</v>
      </c>
    </row>
    <row r="249" spans="2:6" ht="12.75">
      <c r="B249" s="1">
        <v>4</v>
      </c>
      <c r="C249" s="1">
        <v>1836</v>
      </c>
      <c r="D249" s="1">
        <v>60</v>
      </c>
      <c r="E249" s="1">
        <v>97</v>
      </c>
      <c r="F249" s="3">
        <f t="shared" si="16"/>
        <v>1</v>
      </c>
    </row>
    <row r="250" spans="2:6" ht="12.75">
      <c r="B250" s="1">
        <v>5</v>
      </c>
      <c r="C250" s="1">
        <v>1739</v>
      </c>
      <c r="D250" s="1">
        <v>60</v>
      </c>
      <c r="E250" s="1">
        <v>60</v>
      </c>
      <c r="F250" s="3">
        <f t="shared" si="16"/>
        <v>1</v>
      </c>
    </row>
    <row r="251" spans="2:6" ht="12.75">
      <c r="B251" s="1">
        <v>6</v>
      </c>
      <c r="C251" s="1">
        <v>1679</v>
      </c>
      <c r="D251" s="1">
        <v>60</v>
      </c>
      <c r="E251" s="1">
        <v>49</v>
      </c>
      <c r="F251" s="3">
        <f t="shared" si="16"/>
        <v>1</v>
      </c>
    </row>
    <row r="252" spans="2:6" ht="12.75">
      <c r="B252" s="1">
        <v>7</v>
      </c>
      <c r="C252" s="1">
        <v>1630</v>
      </c>
      <c r="D252" s="1">
        <v>60</v>
      </c>
      <c r="E252" s="1">
        <v>77</v>
      </c>
      <c r="F252" s="3">
        <f t="shared" si="16"/>
        <v>1</v>
      </c>
    </row>
    <row r="253" spans="2:6" ht="12.75">
      <c r="B253" s="1">
        <v>8</v>
      </c>
      <c r="C253" s="1">
        <v>1553</v>
      </c>
      <c r="D253" s="1">
        <v>60</v>
      </c>
      <c r="E253" s="1">
        <v>70</v>
      </c>
      <c r="F253" s="3">
        <f t="shared" si="16"/>
        <v>1</v>
      </c>
    </row>
    <row r="254" spans="2:6" ht="12.75">
      <c r="B254" s="1">
        <v>9</v>
      </c>
      <c r="C254" s="1">
        <v>1483</v>
      </c>
      <c r="D254" s="1">
        <v>60</v>
      </c>
      <c r="E254" s="1">
        <v>44</v>
      </c>
      <c r="F254" s="3">
        <f t="shared" si="16"/>
        <v>1</v>
      </c>
    </row>
    <row r="255" spans="2:6" ht="12.75">
      <c r="B255" s="1">
        <v>10</v>
      </c>
      <c r="C255" s="1">
        <v>1439</v>
      </c>
      <c r="D255" s="1">
        <v>36</v>
      </c>
      <c r="E255" s="1">
        <v>181</v>
      </c>
      <c r="F255" s="3">
        <f t="shared" si="16"/>
        <v>1</v>
      </c>
    </row>
    <row r="256" spans="2:6" ht="12.75">
      <c r="B256" s="1">
        <v>11</v>
      </c>
      <c r="C256" s="1">
        <v>1258</v>
      </c>
      <c r="D256" s="1">
        <v>36</v>
      </c>
      <c r="E256" s="1">
        <v>116</v>
      </c>
      <c r="F256" s="3">
        <f t="shared" si="16"/>
        <v>1</v>
      </c>
    </row>
    <row r="257" spans="2:6" ht="12.75">
      <c r="B257" s="1">
        <v>12</v>
      </c>
      <c r="C257" s="1">
        <v>1142</v>
      </c>
      <c r="D257" s="1">
        <v>36</v>
      </c>
      <c r="E257" s="1">
        <v>152</v>
      </c>
      <c r="F257" s="3">
        <f t="shared" si="16"/>
        <v>1</v>
      </c>
    </row>
    <row r="258" spans="2:6" ht="12.75">
      <c r="B258" s="1">
        <v>13</v>
      </c>
      <c r="C258" s="1">
        <v>990</v>
      </c>
      <c r="D258" s="1">
        <v>36</v>
      </c>
      <c r="E258" s="1">
        <v>188</v>
      </c>
      <c r="F258" s="3">
        <f t="shared" si="16"/>
        <v>1</v>
      </c>
    </row>
    <row r="259" spans="2:6" ht="12.75">
      <c r="B259" s="1">
        <v>14</v>
      </c>
      <c r="C259" s="1">
        <v>802</v>
      </c>
      <c r="D259" s="1">
        <v>36</v>
      </c>
      <c r="E259" s="1">
        <v>244</v>
      </c>
      <c r="F259" s="3">
        <f t="shared" si="16"/>
        <v>1</v>
      </c>
    </row>
    <row r="260" spans="2:6" ht="12.75">
      <c r="B260" s="1">
        <v>15</v>
      </c>
      <c r="C260" s="1">
        <v>558</v>
      </c>
      <c r="D260" s="1">
        <v>36</v>
      </c>
      <c r="E260" s="1">
        <v>169</v>
      </c>
      <c r="F260" s="3">
        <f t="shared" si="16"/>
        <v>1</v>
      </c>
    </row>
    <row r="261" spans="2:5" ht="12.75">
      <c r="B261" s="1">
        <v>16</v>
      </c>
      <c r="C261" s="1">
        <v>389</v>
      </c>
      <c r="D261" s="1"/>
      <c r="E261" s="1"/>
    </row>
    <row r="262" spans="2:5" ht="12.75">
      <c r="B262" s="1"/>
      <c r="C262" s="1"/>
      <c r="D262" s="1"/>
      <c r="E262" s="1"/>
    </row>
    <row r="263" spans="2:5" ht="12.75">
      <c r="B263" s="1"/>
      <c r="C263" s="1"/>
      <c r="D263" s="1"/>
      <c r="E263" s="1"/>
    </row>
    <row r="264" spans="2:5" ht="12.75">
      <c r="B264" s="1"/>
      <c r="C264" s="1"/>
      <c r="D264" s="1"/>
      <c r="E264" s="1"/>
    </row>
    <row r="265" spans="2:5" ht="12.75">
      <c r="B265" s="1"/>
      <c r="C265" s="1"/>
      <c r="D265" s="1"/>
      <c r="E265" s="1"/>
    </row>
    <row r="266" spans="2:5" ht="12.75">
      <c r="B266" s="1"/>
      <c r="C266" s="1"/>
      <c r="D266" s="1"/>
      <c r="E266" s="1"/>
    </row>
    <row r="267" spans="2:5" ht="12.75">
      <c r="B267" s="1"/>
      <c r="C267" s="1"/>
      <c r="D267" s="1"/>
      <c r="E267" s="1"/>
    </row>
    <row r="268" spans="2:5" ht="12.75">
      <c r="B268" s="1"/>
      <c r="C268" s="1"/>
      <c r="D268" s="1"/>
      <c r="E268" s="1"/>
    </row>
    <row r="269" spans="2:5" ht="12.75">
      <c r="B269" s="1"/>
      <c r="C269" s="1"/>
      <c r="D269" s="1"/>
      <c r="E269" s="1"/>
    </row>
    <row r="270" spans="2:5" ht="12.75">
      <c r="B270" s="1"/>
      <c r="C270" s="1"/>
      <c r="D270" s="1"/>
      <c r="E270" s="1"/>
    </row>
    <row r="271" spans="2:5" ht="12.75">
      <c r="B271" s="1"/>
      <c r="C271" s="1"/>
      <c r="D271" s="1"/>
      <c r="E271" s="1"/>
    </row>
    <row r="272" spans="2:5" ht="12.75">
      <c r="B272" s="1"/>
      <c r="C272" s="1"/>
      <c r="D272" s="1"/>
      <c r="E272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Ziv Katalan</dc:creator>
  <cp:keywords/>
  <dc:description/>
  <cp:lastModifiedBy>jvandeva</cp:lastModifiedBy>
  <dcterms:created xsi:type="dcterms:W3CDTF">2002-03-20T15:40:41Z</dcterms:created>
  <dcterms:modified xsi:type="dcterms:W3CDTF">2003-01-12T22:04:27Z</dcterms:modified>
  <cp:category/>
  <cp:version/>
  <cp:contentType/>
  <cp:contentStatus/>
</cp:coreProperties>
</file>